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erryodell/Desktop/R &amp; D/"/>
    </mc:Choice>
  </mc:AlternateContent>
  <xr:revisionPtr revIDLastSave="0" documentId="13_ncr:1_{65761F8E-FFC6-C640-BFDC-B6913E2573D1}" xr6:coauthVersionLast="47" xr6:coauthVersionMax="47" xr10:uidLastSave="{00000000-0000-0000-0000-000000000000}"/>
  <bookViews>
    <workbookView xWindow="0" yWindow="78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Sheet1!$A$4:$AA$37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6" i="1" l="1"/>
  <c r="AA21" i="1"/>
  <c r="AA16" i="1"/>
  <c r="T26" i="1"/>
  <c r="F26" i="1"/>
  <c r="Y26" i="1" l="1"/>
  <c r="Y21" i="1"/>
  <c r="Y16" i="1"/>
  <c r="X26" i="1"/>
  <c r="X21" i="1"/>
  <c r="X16" i="1"/>
  <c r="R26" i="1"/>
  <c r="R21" i="1"/>
  <c r="R16" i="1"/>
  <c r="P26" i="1" l="1"/>
  <c r="P21" i="1"/>
  <c r="P16" i="1"/>
  <c r="H12" i="1"/>
  <c r="H13" i="1"/>
  <c r="F16" i="1"/>
  <c r="L26" i="1" l="1"/>
  <c r="K26" i="1"/>
  <c r="J26" i="1"/>
  <c r="I26" i="1"/>
  <c r="G26" i="1"/>
  <c r="E26" i="1"/>
  <c r="H25" i="1"/>
  <c r="H24" i="1"/>
  <c r="H23" i="1"/>
  <c r="H22" i="1"/>
  <c r="L21" i="1"/>
  <c r="K21" i="1"/>
  <c r="J21" i="1"/>
  <c r="I21" i="1"/>
  <c r="G21" i="1"/>
  <c r="F21" i="1"/>
  <c r="E21" i="1"/>
  <c r="H20" i="1"/>
  <c r="H19" i="1"/>
  <c r="H18" i="1"/>
  <c r="H17" i="1"/>
  <c r="L16" i="1"/>
  <c r="K16" i="1"/>
  <c r="J16" i="1"/>
  <c r="I16" i="1"/>
  <c r="G16" i="1"/>
  <c r="E16" i="1"/>
  <c r="H15" i="1"/>
  <c r="H14" i="1"/>
  <c r="W26" i="1"/>
  <c r="W21" i="1"/>
  <c r="W16" i="1"/>
  <c r="Z26" i="1"/>
  <c r="Z21" i="1"/>
  <c r="Z16" i="1"/>
  <c r="H21" i="1" l="1"/>
  <c r="H26" i="1"/>
  <c r="H16" i="1"/>
  <c r="Q16" i="1" l="1"/>
  <c r="S16" i="1"/>
  <c r="T16" i="1"/>
  <c r="U16" i="1"/>
  <c r="V16" i="1"/>
  <c r="Q21" i="1"/>
  <c r="S21" i="1"/>
  <c r="T21" i="1"/>
  <c r="U21" i="1"/>
  <c r="V21" i="1"/>
  <c r="Q26" i="1"/>
  <c r="S26" i="1"/>
  <c r="U26" i="1"/>
  <c r="V26" i="1"/>
  <c r="M26" i="1"/>
  <c r="M21" i="1"/>
  <c r="O26" i="1"/>
  <c r="O21" i="1"/>
  <c r="N24" i="1"/>
  <c r="N19" i="1"/>
  <c r="N15" i="1"/>
  <c r="N22" i="1" l="1"/>
  <c r="N17" i="1"/>
  <c r="N12" i="1"/>
  <c r="N25" i="1" l="1"/>
  <c r="N23" i="1"/>
  <c r="N20" i="1"/>
  <c r="N18" i="1"/>
  <c r="N14" i="1"/>
  <c r="N13" i="1"/>
  <c r="M16" i="1"/>
  <c r="O16" i="1"/>
  <c r="N26" i="1" l="1"/>
  <c r="N21" i="1"/>
  <c r="N16" i="1"/>
</calcChain>
</file>

<file path=xl/sharedStrings.xml><?xml version="1.0" encoding="utf-8"?>
<sst xmlns="http://schemas.openxmlformats.org/spreadsheetml/2006/main" count="180" uniqueCount="87">
  <si>
    <t>5=best</t>
  </si>
  <si>
    <t>after</t>
  </si>
  <si>
    <t>planting</t>
  </si>
  <si>
    <t>Spring</t>
  </si>
  <si>
    <t>visual</t>
  </si>
  <si>
    <t>Harvest</t>
  </si>
  <si>
    <t>Grain yield</t>
  </si>
  <si>
    <t>stand</t>
  </si>
  <si>
    <t>bu/acre</t>
  </si>
  <si>
    <t>Seeding</t>
  </si>
  <si>
    <t>grain</t>
  </si>
  <si>
    <t>plot</t>
  </si>
  <si>
    <t>actual</t>
  </si>
  <si>
    <t>adjusted to</t>
  </si>
  <si>
    <t>density</t>
  </si>
  <si>
    <t>vigor</t>
  </si>
  <si>
    <t>%</t>
  </si>
  <si>
    <t>lbs</t>
  </si>
  <si>
    <t>lbs/bu</t>
  </si>
  <si>
    <t>@13%</t>
  </si>
  <si>
    <t>moisture</t>
  </si>
  <si>
    <t>weight</t>
  </si>
  <si>
    <t>test wt</t>
  </si>
  <si>
    <t>width</t>
  </si>
  <si>
    <t>length</t>
  </si>
  <si>
    <t>rating</t>
  </si>
  <si>
    <t>1-5</t>
  </si>
  <si>
    <t>ft</t>
  </si>
  <si>
    <t>treatment</t>
  </si>
  <si>
    <t>rep</t>
  </si>
  <si>
    <t>28 days</t>
  </si>
  <si>
    <t>per sqft</t>
  </si>
  <si>
    <t>per acre</t>
  </si>
  <si>
    <t>Planted</t>
  </si>
  <si>
    <t>yield</t>
  </si>
  <si>
    <t>straw</t>
  </si>
  <si>
    <t>straw yield</t>
  </si>
  <si>
    <t>Replicated</t>
  </si>
  <si>
    <t>sample</t>
  </si>
  <si>
    <t>Feekes 8.0</t>
  </si>
  <si>
    <t>Feekes 10.1</t>
  </si>
  <si>
    <t>spring</t>
  </si>
  <si>
    <t>tiller</t>
  </si>
  <si>
    <t>per plant</t>
  </si>
  <si>
    <t>head</t>
  </si>
  <si>
    <t>10 plants</t>
  </si>
  <si>
    <t>5=none</t>
  </si>
  <si>
    <t>Feekes 11.4</t>
  </si>
  <si>
    <t>plant</t>
  </si>
  <si>
    <t>lodging</t>
  </si>
  <si>
    <t>score</t>
  </si>
  <si>
    <t>0=none</t>
  </si>
  <si>
    <t>Feekes 10.5</t>
  </si>
  <si>
    <t>disease</t>
  </si>
  <si>
    <t>Complete</t>
  </si>
  <si>
    <t>0-5</t>
  </si>
  <si>
    <t>Note: In the month of January, we received 2.10" of precipitation.</t>
  </si>
  <si>
    <t>Note: In the month of February, we received 1.05" of precipitation.</t>
  </si>
  <si>
    <t>Note: In the month of March, we received 6.10" of rain and temperatures were cool so ground stayed cold and wet.  There were only a few good dry days for field work.</t>
  </si>
  <si>
    <t>Note: In the month of April, we received 5.05" of rain and temperatures were mild so ground did warm up a bit which provided more time to do fieldwork.</t>
  </si>
  <si>
    <t>Note: In the month of May, we received 6.75" of rain and temperatures warmed up.  Soils remained wet most days, except for a week stretch from May 14-20, when we hit the fields aggressively.</t>
  </si>
  <si>
    <t>Note: In the month of June, we received 9.05" of rain keeping soil moist most days and temperatures were mild, wheat growth was strong.</t>
  </si>
  <si>
    <t>Note: In the month of July, we received 7.55" of rain and temperatures were again mild with moist soils.  Excellent to finish the wheat crop.</t>
  </si>
  <si>
    <t>Note: Plant density stands were excellent, no visible issues due to winterkill or from spring water ponding or icing.</t>
  </si>
  <si>
    <t>Note: Grain and straw were excellent.</t>
  </si>
  <si>
    <t>Note: Without a fungicide diseases were evident and yield impacting.  Overall grain quality was very good.</t>
  </si>
  <si>
    <t>Klein</t>
  </si>
  <si>
    <t>Data</t>
  </si>
  <si>
    <t>Foliar volume: 15 gal/acre</t>
  </si>
  <si>
    <t>*</t>
  </si>
  <si>
    <t>Flag leaf fungicide: May 17, 2024</t>
  </si>
  <si>
    <t>AgBio Logic - Winter wheat trialwork for 2023/2024</t>
  </si>
  <si>
    <t>Jerry O'Dell</t>
  </si>
  <si>
    <t>2024-39</t>
  </si>
  <si>
    <t>Start Right 2.0/Cargo</t>
  </si>
  <si>
    <t>Feekes 5.0: Topdress: April 28, 2024</t>
  </si>
  <si>
    <t>Post herbicide: May 01, 2024</t>
  </si>
  <si>
    <t>Dividend Extreme ST/base fungicide seed treatment</t>
  </si>
  <si>
    <t>+Start Right 2.0 @1.0 qt/acre</t>
  </si>
  <si>
    <t>+Cargo @5.0 oz/acre</t>
  </si>
  <si>
    <t>control treatment</t>
  </si>
  <si>
    <t>26.0 gals/acre 28% N Feekes 5.0 April 28, 2024</t>
  </si>
  <si>
    <t>size</t>
  </si>
  <si>
    <t>Feekes 3.0-4.0</t>
  </si>
  <si>
    <t>Feekes 3.0-4.0: Topdress: April 16, 2024</t>
  </si>
  <si>
    <t>26.0 gals/acre 28% N Feekes 3.0-4.0 April 16, 2024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</si>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</sst>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quotePrefix="1" applyNumberForma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 applyProtection="1">
      <alignment horizontal="center"/>
      <protection locked="0"/>
    </xf>
    <xf numFmtId="15" fontId="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/>
    <xf numFmtId="0" fontId="8" fillId="0" borderId="0" xfId="0" quotePrefix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37"/>
  <sheetViews>
    <sheetView tabSelected="1" zoomScaleNormal="100" workbookViewId="0">
      <selection activeCell="A6" sqref="A6"/>
    </sheetView>
  </sheetViews>
  <sheetFormatPr baseColWidth="10" defaultColWidth="8.83203125" defaultRowHeight="15" x14ac:dyDescent="0.2"/>
  <cols>
    <col min="1" max="1" width="20.83203125" customWidth="1"/>
    <col min="2" max="2" width="11.33203125" customWidth="1"/>
    <col min="3" max="3" width="12.5" customWidth="1"/>
    <col min="4" max="4" width="65.5" customWidth="1"/>
    <col min="5" max="5" width="9.6640625" customWidth="1"/>
    <col min="6" max="6" width="9.5" customWidth="1"/>
    <col min="7" max="7" width="9.6640625" customWidth="1"/>
    <col min="8" max="8" width="12.5" customWidth="1"/>
    <col min="9" max="9" width="10.1640625" customWidth="1"/>
    <col min="10" max="12" width="9.83203125" customWidth="1"/>
    <col min="13" max="13" width="11.83203125" customWidth="1"/>
    <col min="14" max="14" width="10.33203125" customWidth="1"/>
    <col min="15" max="15" width="10.83203125" customWidth="1"/>
    <col min="16" max="16" width="12" customWidth="1"/>
    <col min="17" max="17" width="10.1640625" customWidth="1"/>
    <col min="18" max="20" width="15.6640625" customWidth="1"/>
    <col min="21" max="21" width="12.6640625" customWidth="1"/>
    <col min="22" max="22" width="11.5" customWidth="1"/>
    <col min="23" max="24" width="12.1640625" customWidth="1"/>
    <col min="25" max="25" width="12.5" customWidth="1"/>
    <col min="26" max="26" width="13" customWidth="1"/>
    <col min="27" max="27" width="13.6640625" customWidth="1"/>
  </cols>
  <sheetData>
    <row r="1" spans="1:107" ht="24" x14ac:dyDescent="0.3">
      <c r="A1" s="6" t="s">
        <v>71</v>
      </c>
    </row>
    <row r="2" spans="1:107" ht="19" x14ac:dyDescent="0.25">
      <c r="A2" s="1" t="s">
        <v>72</v>
      </c>
    </row>
    <row r="3" spans="1:107" x14ac:dyDescent="0.2">
      <c r="B3" s="2"/>
      <c r="C3" s="2"/>
      <c r="D3" s="2"/>
      <c r="E3" s="4"/>
      <c r="F3" s="5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07" x14ac:dyDescent="0.2">
      <c r="E4" s="2" t="s">
        <v>69</v>
      </c>
      <c r="F4" s="2" t="s">
        <v>69</v>
      </c>
      <c r="G4" s="2" t="s">
        <v>69</v>
      </c>
      <c r="H4" s="2" t="s">
        <v>69</v>
      </c>
      <c r="I4" s="2" t="s">
        <v>69</v>
      </c>
      <c r="J4" s="2" t="s">
        <v>69</v>
      </c>
      <c r="K4" s="2" t="s">
        <v>69</v>
      </c>
      <c r="L4" s="2" t="s">
        <v>69</v>
      </c>
      <c r="M4" s="2" t="s">
        <v>69</v>
      </c>
      <c r="N4" s="2" t="s">
        <v>69</v>
      </c>
      <c r="O4" s="2" t="s">
        <v>69</v>
      </c>
      <c r="P4" s="3" t="s">
        <v>69</v>
      </c>
      <c r="Q4" s="2" t="s">
        <v>69</v>
      </c>
      <c r="R4" s="2" t="s">
        <v>69</v>
      </c>
      <c r="S4" s="2" t="s">
        <v>69</v>
      </c>
      <c r="T4" s="2" t="s">
        <v>69</v>
      </c>
      <c r="U4" s="2" t="s">
        <v>69</v>
      </c>
      <c r="V4" s="2" t="s">
        <v>69</v>
      </c>
      <c r="W4" s="2" t="s">
        <v>69</v>
      </c>
      <c r="X4" s="2" t="s">
        <v>69</v>
      </c>
      <c r="Y4" s="2" t="s">
        <v>69</v>
      </c>
      <c r="Z4" s="2" t="s">
        <v>69</v>
      </c>
      <c r="AA4" s="2" t="s">
        <v>69</v>
      </c>
    </row>
    <row r="5" spans="1:107" ht="16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  <c r="N5" s="13"/>
      <c r="O5" s="14"/>
      <c r="P5" s="14">
        <v>45235</v>
      </c>
      <c r="Q5" s="7" t="s">
        <v>0</v>
      </c>
      <c r="R5" s="14"/>
      <c r="S5" s="7" t="s">
        <v>0</v>
      </c>
      <c r="T5" s="7" t="s">
        <v>45</v>
      </c>
      <c r="U5" s="7" t="s">
        <v>0</v>
      </c>
      <c r="V5" s="7" t="s">
        <v>0</v>
      </c>
      <c r="W5" s="7" t="s">
        <v>51</v>
      </c>
      <c r="X5" s="7" t="s">
        <v>51</v>
      </c>
      <c r="Y5" s="7" t="s">
        <v>45</v>
      </c>
      <c r="Z5" s="7" t="s">
        <v>0</v>
      </c>
      <c r="AA5" s="7" t="s">
        <v>46</v>
      </c>
      <c r="AB5" s="12"/>
    </row>
    <row r="6" spans="1:107" ht="16" x14ac:dyDescent="0.2">
      <c r="A6" s="7" t="s">
        <v>86</v>
      </c>
      <c r="B6" s="12"/>
      <c r="C6" s="8" t="s">
        <v>5</v>
      </c>
      <c r="D6" s="7" t="s">
        <v>68</v>
      </c>
      <c r="E6" s="15"/>
      <c r="F6" s="15"/>
      <c r="G6" s="15"/>
      <c r="H6" s="15"/>
      <c r="I6" s="15"/>
      <c r="J6" s="15"/>
      <c r="K6" s="15"/>
      <c r="L6" s="15"/>
      <c r="M6" s="14">
        <v>45499</v>
      </c>
      <c r="N6" s="14">
        <v>45499</v>
      </c>
      <c r="O6" s="13"/>
      <c r="P6" s="13" t="s">
        <v>30</v>
      </c>
      <c r="Q6" s="14">
        <v>45235</v>
      </c>
      <c r="R6" s="16" t="s">
        <v>83</v>
      </c>
      <c r="S6" s="16" t="s">
        <v>83</v>
      </c>
      <c r="T6" s="16" t="s">
        <v>83</v>
      </c>
      <c r="U6" s="14" t="s">
        <v>39</v>
      </c>
      <c r="V6" s="14" t="s">
        <v>40</v>
      </c>
      <c r="W6" s="14">
        <v>45450</v>
      </c>
      <c r="X6" s="14">
        <v>45499</v>
      </c>
      <c r="Y6" s="16" t="s">
        <v>5</v>
      </c>
      <c r="Z6" s="14">
        <v>45499</v>
      </c>
      <c r="AA6" s="14">
        <v>45499</v>
      </c>
      <c r="AB6" s="12"/>
    </row>
    <row r="7" spans="1:107" ht="16" x14ac:dyDescent="0.2">
      <c r="A7" s="7" t="s">
        <v>37</v>
      </c>
      <c r="B7" s="12"/>
      <c r="C7" s="8" t="s">
        <v>54</v>
      </c>
      <c r="D7" s="7" t="s">
        <v>84</v>
      </c>
      <c r="E7" s="14">
        <v>45499</v>
      </c>
      <c r="F7" s="14">
        <v>45499</v>
      </c>
      <c r="G7" s="14">
        <v>45499</v>
      </c>
      <c r="H7" s="14">
        <v>45499</v>
      </c>
      <c r="I7" s="14">
        <v>45207</v>
      </c>
      <c r="J7" s="14">
        <v>45207</v>
      </c>
      <c r="K7" s="14">
        <v>45499</v>
      </c>
      <c r="L7" s="14">
        <v>45499</v>
      </c>
      <c r="M7" s="16" t="s">
        <v>5</v>
      </c>
      <c r="N7" s="16" t="s">
        <v>5</v>
      </c>
      <c r="O7" s="13"/>
      <c r="P7" s="13" t="s">
        <v>1</v>
      </c>
      <c r="Q7" s="13" t="s">
        <v>30</v>
      </c>
      <c r="R7" s="14">
        <v>45407</v>
      </c>
      <c r="S7" s="14">
        <v>45407</v>
      </c>
      <c r="T7" s="14">
        <v>45407</v>
      </c>
      <c r="U7" s="14">
        <v>45429</v>
      </c>
      <c r="V7" s="14">
        <v>45446</v>
      </c>
      <c r="W7" s="16" t="s">
        <v>52</v>
      </c>
      <c r="X7" s="16" t="s">
        <v>47</v>
      </c>
      <c r="Y7" s="14">
        <v>45499</v>
      </c>
      <c r="Z7" s="16" t="s">
        <v>47</v>
      </c>
      <c r="AA7" s="16" t="s">
        <v>47</v>
      </c>
      <c r="AB7" s="12"/>
    </row>
    <row r="8" spans="1:107" ht="16" x14ac:dyDescent="0.2">
      <c r="A8" s="7" t="s">
        <v>66</v>
      </c>
      <c r="B8" s="12"/>
      <c r="C8" s="8" t="s">
        <v>67</v>
      </c>
      <c r="D8" s="7" t="s">
        <v>75</v>
      </c>
      <c r="E8" s="16" t="s">
        <v>5</v>
      </c>
      <c r="F8" s="16" t="s">
        <v>5</v>
      </c>
      <c r="G8" s="16" t="s">
        <v>5</v>
      </c>
      <c r="H8" s="16" t="s">
        <v>6</v>
      </c>
      <c r="I8" s="7" t="s">
        <v>33</v>
      </c>
      <c r="J8" s="7" t="s">
        <v>33</v>
      </c>
      <c r="K8" s="16" t="s">
        <v>5</v>
      </c>
      <c r="L8" s="16" t="s">
        <v>5</v>
      </c>
      <c r="M8" s="16" t="s">
        <v>36</v>
      </c>
      <c r="N8" s="16" t="s">
        <v>35</v>
      </c>
      <c r="O8" s="14">
        <v>45207</v>
      </c>
      <c r="P8" s="16" t="s">
        <v>2</v>
      </c>
      <c r="Q8" s="16" t="s">
        <v>4</v>
      </c>
      <c r="R8" s="16" t="s">
        <v>3</v>
      </c>
      <c r="S8" s="16" t="s">
        <v>4</v>
      </c>
      <c r="T8" s="16" t="s">
        <v>41</v>
      </c>
      <c r="U8" s="16" t="s">
        <v>4</v>
      </c>
      <c r="V8" s="16" t="s">
        <v>4</v>
      </c>
      <c r="W8" s="16" t="s">
        <v>4</v>
      </c>
      <c r="X8" s="16" t="s">
        <v>4</v>
      </c>
      <c r="Y8" s="16" t="s">
        <v>47</v>
      </c>
      <c r="Z8" s="16" t="s">
        <v>44</v>
      </c>
      <c r="AA8" s="16" t="s">
        <v>48</v>
      </c>
      <c r="AB8" s="12"/>
    </row>
    <row r="9" spans="1:107" ht="16" x14ac:dyDescent="0.2">
      <c r="A9" s="7" t="s">
        <v>74</v>
      </c>
      <c r="B9" s="12"/>
      <c r="C9" s="8" t="s">
        <v>54</v>
      </c>
      <c r="D9" s="7" t="s">
        <v>76</v>
      </c>
      <c r="E9" s="16" t="s">
        <v>10</v>
      </c>
      <c r="F9" s="7" t="s">
        <v>11</v>
      </c>
      <c r="G9" s="16" t="s">
        <v>12</v>
      </c>
      <c r="H9" s="7" t="s">
        <v>13</v>
      </c>
      <c r="I9" s="16" t="s">
        <v>11</v>
      </c>
      <c r="J9" s="16" t="s">
        <v>11</v>
      </c>
      <c r="K9" s="16" t="s">
        <v>11</v>
      </c>
      <c r="L9" s="16" t="s">
        <v>11</v>
      </c>
      <c r="M9" s="16" t="s">
        <v>11</v>
      </c>
      <c r="N9" s="16" t="s">
        <v>34</v>
      </c>
      <c r="O9" s="16" t="s">
        <v>9</v>
      </c>
      <c r="P9" s="16" t="s">
        <v>7</v>
      </c>
      <c r="Q9" s="16" t="s">
        <v>15</v>
      </c>
      <c r="R9" s="16" t="s">
        <v>7</v>
      </c>
      <c r="S9" s="16" t="s">
        <v>15</v>
      </c>
      <c r="T9" s="16" t="s">
        <v>42</v>
      </c>
      <c r="U9" s="16" t="s">
        <v>15</v>
      </c>
      <c r="V9" s="16" t="s">
        <v>15</v>
      </c>
      <c r="W9" s="16" t="s">
        <v>53</v>
      </c>
      <c r="X9" s="16" t="s">
        <v>53</v>
      </c>
      <c r="Y9" s="16" t="s">
        <v>44</v>
      </c>
      <c r="Z9" s="16" t="s">
        <v>82</v>
      </c>
      <c r="AA9" s="16" t="s">
        <v>49</v>
      </c>
      <c r="AB9" s="12"/>
      <c r="AC9" s="11"/>
    </row>
    <row r="10" spans="1:107" ht="16" x14ac:dyDescent="0.2">
      <c r="A10" s="17" t="s">
        <v>73</v>
      </c>
      <c r="B10" s="18"/>
      <c r="C10" s="18"/>
      <c r="D10" s="7" t="s">
        <v>70</v>
      </c>
      <c r="E10" s="16" t="s">
        <v>20</v>
      </c>
      <c r="F10" s="16" t="s">
        <v>21</v>
      </c>
      <c r="G10" s="16" t="s">
        <v>22</v>
      </c>
      <c r="H10" s="19" t="s">
        <v>19</v>
      </c>
      <c r="I10" s="16" t="s">
        <v>23</v>
      </c>
      <c r="J10" s="16" t="s">
        <v>24</v>
      </c>
      <c r="K10" s="16" t="s">
        <v>23</v>
      </c>
      <c r="L10" s="16" t="s">
        <v>24</v>
      </c>
      <c r="M10" s="16" t="s">
        <v>38</v>
      </c>
      <c r="N10" s="16" t="s">
        <v>32</v>
      </c>
      <c r="O10" s="16" t="s">
        <v>14</v>
      </c>
      <c r="P10" s="7" t="s">
        <v>14</v>
      </c>
      <c r="Q10" s="16" t="s">
        <v>25</v>
      </c>
      <c r="R10" s="16" t="s">
        <v>14</v>
      </c>
      <c r="S10" s="16" t="s">
        <v>25</v>
      </c>
      <c r="T10" s="16" t="s">
        <v>14</v>
      </c>
      <c r="U10" s="16" t="s">
        <v>25</v>
      </c>
      <c r="V10" s="16" t="s">
        <v>25</v>
      </c>
      <c r="W10" s="16" t="s">
        <v>25</v>
      </c>
      <c r="X10" s="16" t="s">
        <v>25</v>
      </c>
      <c r="Y10" s="16" t="s">
        <v>14</v>
      </c>
      <c r="Z10" s="16" t="s">
        <v>50</v>
      </c>
      <c r="AA10" s="16" t="s">
        <v>50</v>
      </c>
      <c r="AB10" s="12"/>
    </row>
    <row r="11" spans="1:107" ht="16" x14ac:dyDescent="0.2">
      <c r="A11" s="7" t="s">
        <v>29</v>
      </c>
      <c r="B11" s="7" t="s">
        <v>28</v>
      </c>
      <c r="C11" s="7" t="s">
        <v>11</v>
      </c>
      <c r="D11" s="7" t="s">
        <v>28</v>
      </c>
      <c r="E11" s="16" t="s">
        <v>16</v>
      </c>
      <c r="F11" s="16" t="s">
        <v>17</v>
      </c>
      <c r="G11" s="16" t="s">
        <v>18</v>
      </c>
      <c r="H11" s="16" t="s">
        <v>8</v>
      </c>
      <c r="I11" s="16" t="s">
        <v>27</v>
      </c>
      <c r="J11" s="16" t="s">
        <v>27</v>
      </c>
      <c r="K11" s="16" t="s">
        <v>27</v>
      </c>
      <c r="L11" s="16" t="s">
        <v>27</v>
      </c>
      <c r="M11" s="20" t="s">
        <v>17</v>
      </c>
      <c r="N11" s="20" t="s">
        <v>17</v>
      </c>
      <c r="O11" s="16" t="s">
        <v>31</v>
      </c>
      <c r="P11" s="16" t="s">
        <v>31</v>
      </c>
      <c r="Q11" s="19" t="s">
        <v>26</v>
      </c>
      <c r="R11" s="16" t="s">
        <v>31</v>
      </c>
      <c r="S11" s="19" t="s">
        <v>26</v>
      </c>
      <c r="T11" s="19" t="s">
        <v>43</v>
      </c>
      <c r="U11" s="19" t="s">
        <v>26</v>
      </c>
      <c r="V11" s="19" t="s">
        <v>26</v>
      </c>
      <c r="W11" s="19" t="s">
        <v>55</v>
      </c>
      <c r="X11" s="19" t="s">
        <v>55</v>
      </c>
      <c r="Y11" s="19" t="s">
        <v>43</v>
      </c>
      <c r="Z11" s="19" t="s">
        <v>26</v>
      </c>
      <c r="AA11" s="19" t="s">
        <v>26</v>
      </c>
      <c r="AB11" s="12"/>
      <c r="AC11" s="2"/>
      <c r="AD11" s="2"/>
      <c r="AE11" s="2"/>
      <c r="AF11" s="4"/>
      <c r="AG11" s="5"/>
      <c r="AH11" s="4"/>
      <c r="AI11" s="5"/>
      <c r="AJ11" s="4"/>
      <c r="AK11" s="4"/>
      <c r="AL11" s="4"/>
      <c r="AM11" s="4"/>
      <c r="AN11" s="4"/>
      <c r="AO11" s="4"/>
      <c r="AP11" s="2"/>
      <c r="AQ11" s="5"/>
      <c r="AR11" s="4"/>
      <c r="AS11" s="4"/>
      <c r="AT11" s="9"/>
      <c r="AU11" s="9"/>
      <c r="AV11" s="4"/>
      <c r="AW11" s="4"/>
      <c r="AX11" s="4"/>
      <c r="AY11" s="9"/>
      <c r="AZ11" s="9"/>
      <c r="BA11" s="9"/>
      <c r="BB11" s="9"/>
      <c r="BC11" s="5"/>
      <c r="BD11" s="9"/>
      <c r="BE11" s="10"/>
      <c r="BF11" s="4"/>
      <c r="BG11" s="9"/>
      <c r="BH11" s="9"/>
      <c r="BI11" s="9"/>
      <c r="BJ11" s="4"/>
      <c r="BK11" s="4"/>
      <c r="BL11" s="4"/>
      <c r="BM11" s="4"/>
      <c r="BN11" s="4"/>
      <c r="BO11" s="4"/>
      <c r="BP11" s="4"/>
      <c r="BQ11" s="5"/>
      <c r="BR11" s="5"/>
      <c r="BS11" s="5"/>
      <c r="BT11" s="5"/>
      <c r="BU11" s="5"/>
      <c r="BV11" s="5"/>
      <c r="BW11" s="9"/>
      <c r="BX11" s="9"/>
      <c r="BY11" s="9"/>
      <c r="BZ11" s="9"/>
      <c r="CA11" s="9"/>
      <c r="CB11" s="5"/>
      <c r="CC11" s="4"/>
      <c r="CD11" s="4"/>
      <c r="CE11" s="4"/>
      <c r="CF11" s="4"/>
      <c r="CG11" s="4"/>
      <c r="CH11" s="4"/>
      <c r="CI11" s="4"/>
      <c r="CJ11" s="2"/>
      <c r="CK11" s="5"/>
      <c r="CL11" s="4"/>
      <c r="CM11" s="4"/>
      <c r="CN11" s="9"/>
      <c r="CO11" s="9"/>
      <c r="CP11" s="4"/>
      <c r="CQ11" s="4"/>
      <c r="CR11" s="4"/>
      <c r="CS11" s="9"/>
      <c r="CT11" s="9"/>
      <c r="CU11" s="9"/>
      <c r="CV11" s="9"/>
      <c r="CW11" s="5"/>
      <c r="CX11" s="9"/>
      <c r="CY11" s="10"/>
      <c r="CZ11" s="4"/>
      <c r="DA11" s="9"/>
      <c r="DB11" s="9"/>
      <c r="DC11" s="9"/>
    </row>
    <row r="12" spans="1:107" ht="16" x14ac:dyDescent="0.2">
      <c r="A12" s="15">
        <v>1</v>
      </c>
      <c r="B12" s="15">
        <v>1</v>
      </c>
      <c r="C12" s="15">
        <v>101</v>
      </c>
      <c r="D12" s="15" t="s">
        <v>77</v>
      </c>
      <c r="E12" s="21">
        <v>13.6</v>
      </c>
      <c r="F12" s="22">
        <v>71.64</v>
      </c>
      <c r="G12" s="21">
        <v>60.9</v>
      </c>
      <c r="H12" s="22">
        <f>(43560/(10*45))*F12*((100-E12)/(100-13))/60</f>
        <v>114.78210206896551</v>
      </c>
      <c r="I12" s="21">
        <v>10</v>
      </c>
      <c r="J12" s="21">
        <v>50</v>
      </c>
      <c r="K12" s="21">
        <v>10</v>
      </c>
      <c r="L12" s="21">
        <v>45</v>
      </c>
      <c r="M12" s="21">
        <v>41.6</v>
      </c>
      <c r="N12" s="21">
        <f t="shared" ref="N12:N14" si="0">SUM(M12/0.0103)</f>
        <v>4038.8349514563106</v>
      </c>
      <c r="O12" s="21">
        <v>35</v>
      </c>
      <c r="P12" s="21">
        <v>33.6</v>
      </c>
      <c r="Q12" s="21">
        <v>3</v>
      </c>
      <c r="R12" s="21">
        <v>33.1</v>
      </c>
      <c r="S12" s="21">
        <v>4</v>
      </c>
      <c r="T12" s="21">
        <v>6.5</v>
      </c>
      <c r="U12" s="21">
        <v>4</v>
      </c>
      <c r="V12" s="21">
        <v>4</v>
      </c>
      <c r="W12" s="21">
        <v>0</v>
      </c>
      <c r="X12" s="21">
        <v>0</v>
      </c>
      <c r="Y12" s="21">
        <v>6.3</v>
      </c>
      <c r="Z12" s="21">
        <v>4</v>
      </c>
      <c r="AA12" s="21">
        <v>5</v>
      </c>
      <c r="AB12" s="21"/>
      <c r="AC12" s="2"/>
      <c r="AD12" s="2"/>
      <c r="AE12" s="2"/>
      <c r="AF12" s="4"/>
      <c r="AG12" s="5"/>
      <c r="AH12" s="4"/>
      <c r="AI12" s="5"/>
      <c r="AJ12" s="4"/>
      <c r="AK12" s="4"/>
      <c r="AL12" s="4"/>
      <c r="AM12" s="4"/>
      <c r="AN12" s="4"/>
      <c r="AO12" s="4"/>
      <c r="AP12" s="2"/>
      <c r="AQ12" s="5"/>
      <c r="AR12" s="4"/>
      <c r="AS12" s="4"/>
      <c r="AT12" s="9"/>
      <c r="AU12" s="9"/>
      <c r="AV12" s="4"/>
      <c r="AW12" s="4"/>
      <c r="AX12" s="4"/>
      <c r="AY12" s="9"/>
      <c r="AZ12" s="9"/>
      <c r="BA12" s="9"/>
      <c r="BB12" s="9"/>
      <c r="BC12" s="5"/>
      <c r="BD12" s="9"/>
      <c r="BE12" s="10"/>
      <c r="BF12" s="4"/>
      <c r="BG12" s="9"/>
      <c r="BH12" s="9"/>
      <c r="BI12" s="9"/>
      <c r="BJ12" s="4"/>
      <c r="BK12" s="4"/>
      <c r="BL12" s="4"/>
      <c r="BM12" s="4"/>
      <c r="BN12" s="4"/>
      <c r="BO12" s="4"/>
      <c r="BP12" s="4"/>
      <c r="BQ12" s="5"/>
      <c r="BR12" s="5"/>
      <c r="BS12" s="5"/>
      <c r="BT12" s="5"/>
      <c r="BU12" s="5"/>
      <c r="BV12" s="5"/>
      <c r="BW12" s="9"/>
      <c r="BX12" s="9"/>
      <c r="BY12" s="9"/>
      <c r="BZ12" s="9"/>
      <c r="CA12" s="9"/>
      <c r="CB12" s="5"/>
      <c r="CC12" s="4"/>
      <c r="CD12" s="4"/>
      <c r="CE12" s="4"/>
      <c r="CF12" s="4"/>
      <c r="CG12" s="4"/>
      <c r="CH12" s="4"/>
      <c r="CI12" s="4"/>
      <c r="CJ12" s="2"/>
      <c r="CK12" s="5"/>
      <c r="CL12" s="4"/>
      <c r="CM12" s="4"/>
      <c r="CN12" s="9"/>
      <c r="CO12" s="9"/>
      <c r="CP12" s="4"/>
      <c r="CQ12" s="4"/>
      <c r="CR12" s="4"/>
      <c r="CS12" s="9"/>
      <c r="CT12" s="9"/>
      <c r="CU12" s="9"/>
      <c r="CV12" s="9"/>
      <c r="CW12" s="5"/>
      <c r="CX12" s="9"/>
      <c r="CY12" s="10"/>
      <c r="CZ12" s="4"/>
      <c r="DA12" s="9"/>
      <c r="DB12" s="9"/>
      <c r="DC12" s="9"/>
    </row>
    <row r="13" spans="1:107" ht="16" x14ac:dyDescent="0.2">
      <c r="A13" s="15">
        <v>2</v>
      </c>
      <c r="B13" s="15">
        <v>1</v>
      </c>
      <c r="C13" s="15">
        <v>202</v>
      </c>
      <c r="D13" s="15" t="s">
        <v>85</v>
      </c>
      <c r="E13" s="21">
        <v>13.2</v>
      </c>
      <c r="F13" s="22">
        <v>75.34</v>
      </c>
      <c r="G13" s="21">
        <v>60.7</v>
      </c>
      <c r="H13" s="22">
        <f>(43560/(10*45))*F13*((100-E13)/(100-13))/60</f>
        <v>121.26911141762453</v>
      </c>
      <c r="I13" s="21">
        <v>10</v>
      </c>
      <c r="J13" s="21">
        <v>50</v>
      </c>
      <c r="K13" s="21">
        <v>10</v>
      </c>
      <c r="L13" s="21">
        <v>45</v>
      </c>
      <c r="M13" s="21">
        <v>45.2</v>
      </c>
      <c r="N13" s="21">
        <f t="shared" si="0"/>
        <v>4388.3495145631068</v>
      </c>
      <c r="O13" s="21">
        <v>35</v>
      </c>
      <c r="P13" s="21">
        <v>33.4</v>
      </c>
      <c r="Q13" s="21">
        <v>3</v>
      </c>
      <c r="R13" s="21">
        <v>33</v>
      </c>
      <c r="S13" s="21">
        <v>4</v>
      </c>
      <c r="T13" s="21">
        <v>6.2</v>
      </c>
      <c r="U13" s="21">
        <v>3</v>
      </c>
      <c r="V13" s="21">
        <v>4</v>
      </c>
      <c r="W13" s="21">
        <v>0</v>
      </c>
      <c r="X13" s="21">
        <v>0</v>
      </c>
      <c r="Y13" s="21">
        <v>6.1</v>
      </c>
      <c r="Z13" s="21">
        <v>4</v>
      </c>
      <c r="AA13" s="21">
        <v>4</v>
      </c>
      <c r="AB13" s="21"/>
      <c r="AC13" s="2"/>
      <c r="AD13" s="2"/>
      <c r="AE13" s="2"/>
      <c r="AF13" s="4"/>
      <c r="AG13" s="5"/>
      <c r="AH13" s="4"/>
      <c r="AI13" s="5"/>
      <c r="AJ13" s="4"/>
      <c r="AK13" s="4"/>
      <c r="AL13" s="4"/>
      <c r="AM13" s="4"/>
      <c r="AN13" s="4"/>
      <c r="AO13" s="4"/>
      <c r="AP13" s="2"/>
      <c r="AQ13" s="5"/>
      <c r="AR13" s="4"/>
      <c r="AS13" s="4"/>
      <c r="AT13" s="9"/>
      <c r="AU13" s="9"/>
      <c r="AV13" s="4"/>
      <c r="AW13" s="4"/>
      <c r="AX13" s="4"/>
      <c r="AY13" s="9"/>
      <c r="AZ13" s="9"/>
      <c r="BA13" s="9"/>
      <c r="BB13" s="9"/>
      <c r="BC13" s="5"/>
      <c r="BD13" s="9"/>
      <c r="BE13" s="10"/>
      <c r="BF13" s="4"/>
      <c r="BG13" s="9"/>
      <c r="BH13" s="9"/>
      <c r="BI13" s="9"/>
      <c r="BJ13" s="4"/>
      <c r="BK13" s="4"/>
      <c r="BL13" s="4"/>
      <c r="BM13" s="4"/>
      <c r="BN13" s="4"/>
      <c r="BO13" s="4"/>
      <c r="BP13" s="4"/>
      <c r="BQ13" s="5"/>
      <c r="BR13" s="5"/>
      <c r="BS13" s="5"/>
      <c r="BT13" s="5"/>
      <c r="BU13" s="5"/>
      <c r="BV13" s="5"/>
      <c r="BW13" s="9"/>
      <c r="BX13" s="9"/>
      <c r="BY13" s="9"/>
      <c r="BZ13" s="9"/>
      <c r="CA13" s="9"/>
      <c r="CB13" s="5"/>
      <c r="CC13" s="4"/>
      <c r="CD13" s="4"/>
      <c r="CE13" s="4"/>
      <c r="CF13" s="4"/>
      <c r="CG13" s="4"/>
      <c r="CH13" s="4"/>
      <c r="CI13" s="4"/>
      <c r="CJ13" s="2"/>
      <c r="CK13" s="5"/>
      <c r="CL13" s="4"/>
      <c r="CM13" s="4"/>
      <c r="CN13" s="9"/>
      <c r="CO13" s="9"/>
      <c r="CP13" s="4"/>
      <c r="CQ13" s="4"/>
      <c r="CR13" s="4"/>
      <c r="CS13" s="9"/>
      <c r="CT13" s="9"/>
      <c r="CU13" s="9"/>
      <c r="CV13" s="9"/>
      <c r="CW13" s="5"/>
      <c r="CX13" s="9"/>
      <c r="CY13" s="10"/>
      <c r="CZ13" s="4"/>
      <c r="DA13" s="9"/>
      <c r="DB13" s="9"/>
      <c r="DC13" s="9"/>
    </row>
    <row r="14" spans="1:107" ht="16" x14ac:dyDescent="0.2">
      <c r="A14" s="15">
        <v>3</v>
      </c>
      <c r="B14" s="15">
        <v>1</v>
      </c>
      <c r="C14" s="15">
        <v>303</v>
      </c>
      <c r="D14" s="26" t="s">
        <v>78</v>
      </c>
      <c r="E14" s="21">
        <v>13.7</v>
      </c>
      <c r="F14" s="22">
        <v>75.02</v>
      </c>
      <c r="G14" s="21">
        <v>60.8</v>
      </c>
      <c r="H14" s="22">
        <f>(43560/(10*45))*F14*((100-E14)/(100-13))/60</f>
        <v>120.05844383141762</v>
      </c>
      <c r="I14" s="21">
        <v>10</v>
      </c>
      <c r="J14" s="21">
        <v>50</v>
      </c>
      <c r="K14" s="21">
        <v>10</v>
      </c>
      <c r="L14" s="21">
        <v>45</v>
      </c>
      <c r="M14" s="21">
        <v>44.2</v>
      </c>
      <c r="N14" s="21">
        <f t="shared" si="0"/>
        <v>4291.2621359223303</v>
      </c>
      <c r="O14" s="21">
        <v>35</v>
      </c>
      <c r="P14" s="21">
        <v>33.700000000000003</v>
      </c>
      <c r="Q14" s="21">
        <v>3</v>
      </c>
      <c r="R14" s="21">
        <v>33.5</v>
      </c>
      <c r="S14" s="21">
        <v>4</v>
      </c>
      <c r="T14" s="21">
        <v>6.7</v>
      </c>
      <c r="U14" s="21">
        <v>4</v>
      </c>
      <c r="V14" s="21">
        <v>3</v>
      </c>
      <c r="W14" s="21">
        <v>0</v>
      </c>
      <c r="X14" s="21">
        <v>0</v>
      </c>
      <c r="Y14" s="21">
        <v>6.5</v>
      </c>
      <c r="Z14" s="21">
        <v>5</v>
      </c>
      <c r="AA14" s="21">
        <v>4</v>
      </c>
      <c r="AB14" s="21"/>
      <c r="AC14" s="2"/>
      <c r="AD14" s="2"/>
      <c r="AE14" s="2"/>
      <c r="AF14" s="4"/>
      <c r="AG14" s="5"/>
      <c r="AH14" s="4"/>
      <c r="AI14" s="5"/>
      <c r="AJ14" s="4"/>
      <c r="AK14" s="4"/>
      <c r="AL14" s="4"/>
      <c r="AM14" s="4"/>
      <c r="AN14" s="4"/>
      <c r="AO14" s="4"/>
      <c r="AP14" s="2"/>
      <c r="AQ14" s="5"/>
      <c r="AR14" s="4"/>
      <c r="AS14" s="4"/>
      <c r="AT14" s="9"/>
      <c r="AU14" s="9"/>
      <c r="AV14" s="4"/>
      <c r="AW14" s="4"/>
      <c r="AX14" s="4"/>
      <c r="AY14" s="9"/>
      <c r="AZ14" s="9"/>
      <c r="BA14" s="9"/>
      <c r="BB14" s="9"/>
      <c r="BC14" s="5"/>
      <c r="BD14" s="9"/>
      <c r="BE14" s="10"/>
      <c r="BF14" s="4"/>
      <c r="BG14" s="9"/>
      <c r="BH14" s="9"/>
      <c r="BI14" s="9"/>
      <c r="BJ14" s="4"/>
      <c r="BK14" s="4"/>
      <c r="BL14" s="4"/>
      <c r="BM14" s="4"/>
      <c r="BN14" s="4"/>
      <c r="BO14" s="4"/>
      <c r="BP14" s="4"/>
      <c r="BQ14" s="5"/>
      <c r="BR14" s="5"/>
      <c r="BS14" s="5"/>
      <c r="BT14" s="5"/>
      <c r="BU14" s="5"/>
      <c r="BV14" s="5"/>
      <c r="BW14" s="9"/>
      <c r="BX14" s="9"/>
      <c r="BY14" s="9"/>
      <c r="BZ14" s="9"/>
      <c r="CA14" s="9"/>
      <c r="CB14" s="5"/>
      <c r="CC14" s="4"/>
      <c r="CD14" s="4"/>
      <c r="CE14" s="4"/>
      <c r="CF14" s="4"/>
      <c r="CG14" s="4"/>
      <c r="CH14" s="4"/>
      <c r="CI14" s="4"/>
      <c r="CJ14" s="2"/>
      <c r="CK14" s="5"/>
      <c r="CL14" s="4"/>
      <c r="CM14" s="4"/>
      <c r="CN14" s="9"/>
      <c r="CO14" s="9"/>
      <c r="CP14" s="4"/>
      <c r="CQ14" s="4"/>
      <c r="CR14" s="4"/>
      <c r="CS14" s="9"/>
      <c r="CT14" s="9"/>
      <c r="CU14" s="9"/>
      <c r="CV14" s="9"/>
      <c r="CW14" s="5"/>
      <c r="CX14" s="9"/>
      <c r="CY14" s="10"/>
      <c r="CZ14" s="4"/>
      <c r="DA14" s="9"/>
      <c r="DB14" s="9"/>
      <c r="DC14" s="9"/>
    </row>
    <row r="15" spans="1:107" ht="16" x14ac:dyDescent="0.2">
      <c r="A15" s="15">
        <v>4</v>
      </c>
      <c r="B15" s="15">
        <v>1</v>
      </c>
      <c r="C15" s="15">
        <v>402</v>
      </c>
      <c r="D15" s="26" t="s">
        <v>79</v>
      </c>
      <c r="E15" s="21">
        <v>13.2</v>
      </c>
      <c r="F15" s="22">
        <v>74.2</v>
      </c>
      <c r="G15" s="21">
        <v>60.7</v>
      </c>
      <c r="H15" s="22">
        <f>(43560/(10*45))*F15*((100-E15)/(100-13))/60</f>
        <v>119.43413946360153</v>
      </c>
      <c r="I15" s="21">
        <v>10</v>
      </c>
      <c r="J15" s="21">
        <v>50</v>
      </c>
      <c r="K15" s="21">
        <v>10</v>
      </c>
      <c r="L15" s="21">
        <v>45</v>
      </c>
      <c r="M15" s="21">
        <v>43.2</v>
      </c>
      <c r="N15" s="21">
        <f t="shared" ref="N15" si="1">SUM(M15/0.0103)</f>
        <v>4194.1747572815539</v>
      </c>
      <c r="O15" s="21">
        <v>35</v>
      </c>
      <c r="P15" s="21">
        <v>33.299999999999997</v>
      </c>
      <c r="Q15" s="21">
        <v>3</v>
      </c>
      <c r="R15" s="21">
        <v>33.1</v>
      </c>
      <c r="S15" s="21">
        <v>4</v>
      </c>
      <c r="T15" s="21">
        <v>6.5</v>
      </c>
      <c r="U15" s="21">
        <v>4</v>
      </c>
      <c r="V15" s="21">
        <v>3</v>
      </c>
      <c r="W15" s="21">
        <v>0</v>
      </c>
      <c r="X15" s="21">
        <v>0</v>
      </c>
      <c r="Y15" s="21">
        <v>6.4</v>
      </c>
      <c r="Z15" s="21">
        <v>5</v>
      </c>
      <c r="AA15" s="21">
        <v>5</v>
      </c>
      <c r="AB15" s="21"/>
      <c r="AC15" s="2"/>
      <c r="AD15" s="2"/>
      <c r="AE15" s="2"/>
      <c r="AF15" s="4"/>
      <c r="AG15" s="5"/>
      <c r="AH15" s="4"/>
      <c r="AI15" s="5"/>
      <c r="AJ15" s="4"/>
      <c r="AK15" s="4"/>
      <c r="AL15" s="4"/>
      <c r="AM15" s="4"/>
      <c r="AN15" s="4"/>
      <c r="AO15" s="4"/>
      <c r="AP15" s="2"/>
      <c r="AQ15" s="5"/>
      <c r="AR15" s="4"/>
      <c r="AS15" s="4"/>
      <c r="AT15" s="9"/>
      <c r="AU15" s="9"/>
      <c r="AV15" s="4"/>
      <c r="AW15" s="4"/>
      <c r="AX15" s="4"/>
      <c r="AY15" s="9"/>
      <c r="AZ15" s="9"/>
      <c r="BA15" s="9"/>
      <c r="BB15" s="9"/>
      <c r="BC15" s="5"/>
      <c r="BD15" s="9"/>
      <c r="BE15" s="10"/>
      <c r="BF15" s="4"/>
      <c r="BG15" s="9"/>
      <c r="BH15" s="9"/>
      <c r="BI15" s="9"/>
      <c r="BJ15" s="4"/>
      <c r="BK15" s="4"/>
      <c r="BL15" s="4"/>
      <c r="BM15" s="4"/>
      <c r="BN15" s="4"/>
      <c r="BO15" s="4"/>
      <c r="BP15" s="4"/>
      <c r="BQ15" s="5"/>
      <c r="BR15" s="5"/>
      <c r="BS15" s="5"/>
      <c r="BT15" s="5"/>
      <c r="BU15" s="5"/>
      <c r="BV15" s="5"/>
      <c r="BW15" s="9"/>
      <c r="BX15" s="9"/>
      <c r="BY15" s="9"/>
      <c r="BZ15" s="9"/>
      <c r="CA15" s="9"/>
      <c r="CB15" s="5"/>
      <c r="CC15" s="4"/>
      <c r="CD15" s="4"/>
      <c r="CE15" s="4"/>
      <c r="CF15" s="4"/>
      <c r="CG15" s="4"/>
      <c r="CH15" s="4"/>
      <c r="CI15" s="4"/>
      <c r="CJ15" s="2"/>
      <c r="CK15" s="5"/>
      <c r="CL15" s="4"/>
      <c r="CM15" s="4"/>
      <c r="CN15" s="9"/>
      <c r="CO15" s="9"/>
      <c r="CP15" s="4"/>
      <c r="CQ15" s="4"/>
      <c r="CR15" s="4"/>
      <c r="CS15" s="9"/>
      <c r="CT15" s="9"/>
      <c r="CU15" s="9"/>
      <c r="CV15" s="9"/>
      <c r="CW15" s="5"/>
      <c r="CX15" s="9"/>
      <c r="CY15" s="10"/>
      <c r="CZ15" s="4"/>
      <c r="DA15" s="9"/>
      <c r="DB15" s="9"/>
      <c r="DC15" s="9"/>
    </row>
    <row r="16" spans="1:107" ht="16" x14ac:dyDescent="0.2">
      <c r="A16" s="15"/>
      <c r="B16" s="15"/>
      <c r="C16" s="15"/>
      <c r="D16" s="15"/>
      <c r="E16" s="23">
        <f t="shared" ref="E16:L16" si="2">AVERAGE(E12:E15)</f>
        <v>13.425000000000001</v>
      </c>
      <c r="F16" s="24">
        <f t="shared" si="2"/>
        <v>74.05</v>
      </c>
      <c r="G16" s="23">
        <f t="shared" si="2"/>
        <v>60.774999999999991</v>
      </c>
      <c r="H16" s="24">
        <f t="shared" si="2"/>
        <v>118.88594919540229</v>
      </c>
      <c r="I16" s="23">
        <f t="shared" si="2"/>
        <v>10</v>
      </c>
      <c r="J16" s="23">
        <f t="shared" si="2"/>
        <v>50</v>
      </c>
      <c r="K16" s="23">
        <f t="shared" si="2"/>
        <v>10</v>
      </c>
      <c r="L16" s="23">
        <f t="shared" si="2"/>
        <v>45</v>
      </c>
      <c r="M16" s="23">
        <f t="shared" ref="M16:Z16" si="3">AVERAGE(M12:M15)</f>
        <v>43.55</v>
      </c>
      <c r="N16" s="23">
        <f t="shared" si="3"/>
        <v>4228.1553398058259</v>
      </c>
      <c r="O16" s="23">
        <f t="shared" si="3"/>
        <v>35</v>
      </c>
      <c r="P16" s="23">
        <f t="shared" ref="P16" si="4">AVERAGE(P12:P15)</f>
        <v>33.5</v>
      </c>
      <c r="Q16" s="23">
        <f t="shared" si="3"/>
        <v>3</v>
      </c>
      <c r="R16" s="23">
        <f t="shared" si="3"/>
        <v>33.174999999999997</v>
      </c>
      <c r="S16" s="23">
        <f t="shared" si="3"/>
        <v>4</v>
      </c>
      <c r="T16" s="23">
        <f t="shared" si="3"/>
        <v>6.4749999999999996</v>
      </c>
      <c r="U16" s="23">
        <f t="shared" si="3"/>
        <v>3.75</v>
      </c>
      <c r="V16" s="23">
        <f t="shared" si="3"/>
        <v>3.5</v>
      </c>
      <c r="W16" s="23">
        <f>AVERAGE(W12:W15)</f>
        <v>0</v>
      </c>
      <c r="X16" s="23">
        <f>AVERAGE(X12:X15)</f>
        <v>0</v>
      </c>
      <c r="Y16" s="23">
        <f t="shared" ref="Y16" si="5">AVERAGE(Y12:Y15)</f>
        <v>6.3249999999999993</v>
      </c>
      <c r="Z16" s="23">
        <f t="shared" si="3"/>
        <v>4.5</v>
      </c>
      <c r="AA16" s="23">
        <f t="shared" ref="AA16" si="6">AVERAGE(AA12:AA15)</f>
        <v>4.5</v>
      </c>
      <c r="AB16" s="21"/>
      <c r="AC16" s="2"/>
      <c r="AD16" s="2"/>
      <c r="AE16" s="2"/>
      <c r="AF16" s="4"/>
      <c r="AG16" s="5"/>
      <c r="AH16" s="4"/>
      <c r="AI16" s="5"/>
      <c r="AJ16" s="4"/>
      <c r="AK16" s="4"/>
      <c r="AL16" s="4"/>
      <c r="AM16" s="4"/>
      <c r="AN16" s="4"/>
      <c r="AO16" s="4"/>
      <c r="AP16" s="2"/>
      <c r="AQ16" s="5"/>
      <c r="AR16" s="4"/>
      <c r="AS16" s="4"/>
      <c r="AT16" s="9"/>
      <c r="AU16" s="9"/>
      <c r="AV16" s="4"/>
      <c r="AW16" s="4"/>
      <c r="AX16" s="4"/>
      <c r="AY16" s="9"/>
      <c r="AZ16" s="9"/>
      <c r="BA16" s="9"/>
      <c r="BB16" s="9"/>
      <c r="BC16" s="5"/>
      <c r="BD16" s="9"/>
      <c r="BE16" s="10"/>
      <c r="BF16" s="4"/>
      <c r="BG16" s="9"/>
      <c r="BH16" s="9"/>
      <c r="BI16" s="9"/>
      <c r="BJ16" s="4"/>
      <c r="BK16" s="4"/>
      <c r="BL16" s="4"/>
      <c r="BM16" s="4"/>
      <c r="BN16" s="4"/>
      <c r="BO16" s="4"/>
      <c r="BP16" s="4"/>
      <c r="BQ16" s="5"/>
      <c r="BR16" s="5"/>
      <c r="BS16" s="5"/>
      <c r="BT16" s="5"/>
      <c r="BU16" s="5"/>
      <c r="BV16" s="5"/>
      <c r="BW16" s="9"/>
      <c r="BX16" s="9"/>
      <c r="BY16" s="9"/>
      <c r="BZ16" s="9"/>
      <c r="CA16" s="9"/>
      <c r="CB16" s="5"/>
      <c r="CC16" s="4"/>
      <c r="CD16" s="4"/>
      <c r="CE16" s="4"/>
      <c r="CF16" s="4"/>
      <c r="CG16" s="4"/>
      <c r="CH16" s="4"/>
      <c r="CI16" s="4"/>
      <c r="CJ16" s="2"/>
      <c r="CK16" s="5"/>
      <c r="CL16" s="4"/>
      <c r="CM16" s="4"/>
      <c r="CN16" s="9"/>
      <c r="CO16" s="9"/>
      <c r="CP16" s="4"/>
      <c r="CQ16" s="4"/>
      <c r="CR16" s="4"/>
      <c r="CS16" s="9"/>
      <c r="CT16" s="9"/>
      <c r="CU16" s="9"/>
      <c r="CV16" s="9"/>
      <c r="CW16" s="5"/>
      <c r="CX16" s="9"/>
      <c r="CY16" s="10"/>
      <c r="CZ16" s="4"/>
      <c r="DA16" s="9"/>
      <c r="DB16" s="9"/>
      <c r="DC16" s="9"/>
    </row>
    <row r="17" spans="1:107" ht="16" x14ac:dyDescent="0.2">
      <c r="A17" s="15">
        <v>1</v>
      </c>
      <c r="B17" s="15">
        <v>2</v>
      </c>
      <c r="C17" s="15">
        <v>103</v>
      </c>
      <c r="D17" s="15" t="s">
        <v>77</v>
      </c>
      <c r="E17" s="21">
        <v>13.4</v>
      </c>
      <c r="F17" s="22">
        <v>73.06</v>
      </c>
      <c r="G17" s="21">
        <v>60.6</v>
      </c>
      <c r="H17" s="22">
        <f t="shared" ref="H17:H20" si="7">(43560/(10*45))*F17*((100-E17)/(100-13))/60</f>
        <v>117.32820168582374</v>
      </c>
      <c r="I17" s="21">
        <v>10</v>
      </c>
      <c r="J17" s="21">
        <v>50</v>
      </c>
      <c r="K17" s="21">
        <v>10</v>
      </c>
      <c r="L17" s="21">
        <v>45</v>
      </c>
      <c r="M17" s="21">
        <v>43.2</v>
      </c>
      <c r="N17" s="21">
        <f t="shared" ref="N17:N20" si="8">SUM(M17/0.0103)</f>
        <v>4194.1747572815539</v>
      </c>
      <c r="O17" s="21">
        <v>35</v>
      </c>
      <c r="P17" s="21">
        <v>33.4</v>
      </c>
      <c r="Q17" s="21">
        <v>3</v>
      </c>
      <c r="R17" s="21">
        <v>33.1</v>
      </c>
      <c r="S17" s="21">
        <v>3</v>
      </c>
      <c r="T17" s="21">
        <v>6.2</v>
      </c>
      <c r="U17" s="21">
        <v>3</v>
      </c>
      <c r="V17" s="21">
        <v>4</v>
      </c>
      <c r="W17" s="21">
        <v>0</v>
      </c>
      <c r="X17" s="21">
        <v>0</v>
      </c>
      <c r="Y17" s="21">
        <v>6.2</v>
      </c>
      <c r="Z17" s="21">
        <v>4</v>
      </c>
      <c r="AA17" s="21">
        <v>4</v>
      </c>
      <c r="AB17" s="21"/>
      <c r="AC17" s="2"/>
      <c r="AD17" s="2"/>
      <c r="AE17" s="2"/>
      <c r="AF17" s="4"/>
      <c r="AG17" s="5"/>
      <c r="AH17" s="4"/>
      <c r="AI17" s="5"/>
      <c r="AJ17" s="4"/>
      <c r="AK17" s="4"/>
      <c r="AL17" s="4"/>
      <c r="AM17" s="4"/>
      <c r="AN17" s="4"/>
      <c r="AO17" s="4"/>
      <c r="AP17" s="2"/>
      <c r="AQ17" s="5"/>
      <c r="AR17" s="4"/>
      <c r="AS17" s="4"/>
      <c r="AT17" s="9"/>
      <c r="AU17" s="9"/>
      <c r="AV17" s="4"/>
      <c r="AW17" s="4"/>
      <c r="AX17" s="4"/>
      <c r="AY17" s="9"/>
      <c r="AZ17" s="9"/>
      <c r="BA17" s="9"/>
      <c r="BB17" s="9"/>
      <c r="BC17" s="5"/>
      <c r="BD17" s="9"/>
      <c r="BE17" s="10"/>
      <c r="BF17" s="4"/>
      <c r="BG17" s="9"/>
      <c r="BH17" s="9"/>
      <c r="BI17" s="9"/>
      <c r="BJ17" s="4"/>
      <c r="BK17" s="4"/>
      <c r="BL17" s="4"/>
      <c r="BM17" s="4"/>
      <c r="BN17" s="4"/>
      <c r="BO17" s="4"/>
      <c r="BP17" s="4"/>
      <c r="BQ17" s="5"/>
      <c r="BR17" s="5"/>
      <c r="BS17" s="5"/>
      <c r="BT17" s="5"/>
      <c r="BU17" s="5"/>
      <c r="BV17" s="5"/>
      <c r="BW17" s="9"/>
      <c r="BX17" s="9"/>
      <c r="BY17" s="9"/>
      <c r="BZ17" s="9"/>
      <c r="CA17" s="9"/>
      <c r="CB17" s="5"/>
      <c r="CC17" s="4"/>
      <c r="CD17" s="4"/>
      <c r="CE17" s="4"/>
      <c r="CF17" s="4"/>
      <c r="CG17" s="4"/>
      <c r="CH17" s="4"/>
      <c r="CI17" s="4"/>
      <c r="CJ17" s="2"/>
      <c r="CK17" s="5"/>
      <c r="CL17" s="4"/>
      <c r="CM17" s="4"/>
      <c r="CN17" s="9"/>
      <c r="CO17" s="9"/>
      <c r="CP17" s="4"/>
      <c r="CQ17" s="4"/>
      <c r="CR17" s="4"/>
      <c r="CS17" s="9"/>
      <c r="CT17" s="9"/>
      <c r="CU17" s="9"/>
      <c r="CV17" s="9"/>
      <c r="CW17" s="5"/>
      <c r="CX17" s="9"/>
      <c r="CY17" s="10"/>
      <c r="CZ17" s="4"/>
      <c r="DA17" s="9"/>
      <c r="DB17" s="9"/>
      <c r="DC17" s="9"/>
    </row>
    <row r="18" spans="1:107" ht="16" x14ac:dyDescent="0.2">
      <c r="A18" s="15">
        <v>2</v>
      </c>
      <c r="B18" s="15">
        <v>2</v>
      </c>
      <c r="C18" s="15">
        <v>201</v>
      </c>
      <c r="D18" s="15" t="s">
        <v>81</v>
      </c>
      <c r="E18" s="21">
        <v>13.8</v>
      </c>
      <c r="F18" s="22">
        <v>75.28</v>
      </c>
      <c r="G18" s="21">
        <v>60.9</v>
      </c>
      <c r="H18" s="22">
        <f t="shared" si="7"/>
        <v>120.33493578544062</v>
      </c>
      <c r="I18" s="21">
        <v>10</v>
      </c>
      <c r="J18" s="21">
        <v>50</v>
      </c>
      <c r="K18" s="21">
        <v>10</v>
      </c>
      <c r="L18" s="21">
        <v>45</v>
      </c>
      <c r="M18" s="21">
        <v>44.8</v>
      </c>
      <c r="N18" s="21">
        <f t="shared" si="8"/>
        <v>4349.5145631067962</v>
      </c>
      <c r="O18" s="21">
        <v>35</v>
      </c>
      <c r="P18" s="21">
        <v>33.5</v>
      </c>
      <c r="Q18" s="21">
        <v>3</v>
      </c>
      <c r="R18" s="21">
        <v>33</v>
      </c>
      <c r="S18" s="21">
        <v>3</v>
      </c>
      <c r="T18" s="21">
        <v>6.4</v>
      </c>
      <c r="U18" s="21">
        <v>4</v>
      </c>
      <c r="V18" s="21">
        <v>3</v>
      </c>
      <c r="W18" s="21">
        <v>0</v>
      </c>
      <c r="X18" s="21">
        <v>0</v>
      </c>
      <c r="Y18" s="21">
        <v>6.4</v>
      </c>
      <c r="Z18" s="21">
        <v>5</v>
      </c>
      <c r="AA18" s="21">
        <v>5</v>
      </c>
      <c r="AB18" s="21"/>
      <c r="AC18" s="2"/>
      <c r="AD18" s="2"/>
      <c r="AE18" s="2"/>
      <c r="AF18" s="4"/>
      <c r="AG18" s="5"/>
      <c r="AH18" s="4"/>
      <c r="AI18" s="5"/>
      <c r="AJ18" s="4"/>
      <c r="AK18" s="4"/>
      <c r="AL18" s="4"/>
      <c r="AM18" s="4"/>
      <c r="AN18" s="4"/>
      <c r="AO18" s="4"/>
      <c r="AP18" s="2"/>
      <c r="AQ18" s="5"/>
      <c r="AR18" s="4"/>
      <c r="AS18" s="4"/>
      <c r="AT18" s="9"/>
      <c r="AU18" s="9"/>
      <c r="AV18" s="4"/>
      <c r="AW18" s="4"/>
      <c r="AX18" s="4"/>
      <c r="AY18" s="9"/>
      <c r="AZ18" s="9"/>
      <c r="BA18" s="9"/>
      <c r="BB18" s="9"/>
      <c r="BC18" s="5"/>
      <c r="BD18" s="9"/>
      <c r="BE18" s="10"/>
      <c r="BF18" s="4"/>
      <c r="BG18" s="9"/>
      <c r="BH18" s="9"/>
      <c r="BI18" s="9"/>
      <c r="BJ18" s="4"/>
      <c r="BK18" s="4"/>
      <c r="BL18" s="4"/>
      <c r="BM18" s="4"/>
      <c r="BN18" s="4"/>
      <c r="BO18" s="4"/>
      <c r="BP18" s="4"/>
      <c r="BQ18" s="5"/>
      <c r="BR18" s="5"/>
      <c r="BS18" s="5"/>
      <c r="BT18" s="5"/>
      <c r="BU18" s="5"/>
      <c r="BV18" s="5"/>
      <c r="BW18" s="9"/>
      <c r="BX18" s="9"/>
      <c r="BY18" s="9"/>
      <c r="BZ18" s="9"/>
      <c r="CA18" s="9"/>
      <c r="CB18" s="5"/>
      <c r="CC18" s="4"/>
      <c r="CD18" s="4"/>
      <c r="CE18" s="4"/>
      <c r="CF18" s="4"/>
      <c r="CG18" s="4"/>
      <c r="CH18" s="4"/>
      <c r="CI18" s="4"/>
      <c r="CJ18" s="2"/>
      <c r="CK18" s="5"/>
      <c r="CL18" s="4"/>
      <c r="CM18" s="4"/>
      <c r="CN18" s="9"/>
      <c r="CO18" s="9"/>
      <c r="CP18" s="4"/>
      <c r="CQ18" s="4"/>
      <c r="CR18" s="4"/>
      <c r="CS18" s="9"/>
      <c r="CT18" s="9"/>
      <c r="CU18" s="9"/>
      <c r="CV18" s="9"/>
      <c r="CW18" s="5"/>
      <c r="CX18" s="9"/>
      <c r="CY18" s="10"/>
      <c r="CZ18" s="4"/>
      <c r="DA18" s="9"/>
      <c r="DB18" s="9"/>
      <c r="DC18" s="9"/>
    </row>
    <row r="19" spans="1:107" ht="16" x14ac:dyDescent="0.2">
      <c r="A19" s="15">
        <v>3</v>
      </c>
      <c r="B19" s="15">
        <v>2</v>
      </c>
      <c r="C19" s="15">
        <v>302</v>
      </c>
      <c r="D19" s="26" t="s">
        <v>78</v>
      </c>
      <c r="E19" s="21">
        <v>13.2</v>
      </c>
      <c r="F19" s="22">
        <v>76.180000000000007</v>
      </c>
      <c r="G19" s="21">
        <v>60.8</v>
      </c>
      <c r="H19" s="22">
        <f t="shared" si="7"/>
        <v>122.62119601532567</v>
      </c>
      <c r="I19" s="21">
        <v>10</v>
      </c>
      <c r="J19" s="21">
        <v>50</v>
      </c>
      <c r="K19" s="21">
        <v>10</v>
      </c>
      <c r="L19" s="21">
        <v>45</v>
      </c>
      <c r="M19" s="21">
        <v>42.3</v>
      </c>
      <c r="N19" s="21">
        <f t="shared" si="8"/>
        <v>4106.7961165048537</v>
      </c>
      <c r="O19" s="21">
        <v>35</v>
      </c>
      <c r="P19" s="21">
        <v>33.200000000000003</v>
      </c>
      <c r="Q19" s="21">
        <v>3</v>
      </c>
      <c r="R19" s="21">
        <v>33</v>
      </c>
      <c r="S19" s="21">
        <v>3</v>
      </c>
      <c r="T19" s="21">
        <v>6.3</v>
      </c>
      <c r="U19" s="21">
        <v>3</v>
      </c>
      <c r="V19" s="21">
        <v>4</v>
      </c>
      <c r="W19" s="21">
        <v>0</v>
      </c>
      <c r="X19" s="21">
        <v>0</v>
      </c>
      <c r="Y19" s="21">
        <v>6.3</v>
      </c>
      <c r="Z19" s="21">
        <v>5</v>
      </c>
      <c r="AA19" s="21">
        <v>5</v>
      </c>
      <c r="AB19" s="21"/>
      <c r="AC19" s="2"/>
      <c r="AD19" s="2"/>
      <c r="AE19" s="2"/>
      <c r="AF19" s="4"/>
      <c r="AG19" s="5"/>
      <c r="AH19" s="4"/>
      <c r="AI19" s="5"/>
      <c r="AJ19" s="4"/>
      <c r="AK19" s="4"/>
      <c r="AL19" s="4"/>
      <c r="AM19" s="4"/>
      <c r="AN19" s="4"/>
      <c r="AO19" s="4"/>
      <c r="AP19" s="2"/>
      <c r="AQ19" s="5"/>
      <c r="AR19" s="4"/>
      <c r="AS19" s="4"/>
      <c r="AT19" s="9"/>
      <c r="AU19" s="9"/>
      <c r="AV19" s="4"/>
      <c r="AW19" s="4"/>
      <c r="AX19" s="4"/>
      <c r="AY19" s="9"/>
      <c r="AZ19" s="9"/>
      <c r="BA19" s="9"/>
      <c r="BB19" s="9"/>
      <c r="BC19" s="5"/>
      <c r="BD19" s="9"/>
      <c r="BE19" s="10"/>
      <c r="BF19" s="4"/>
      <c r="BG19" s="9"/>
      <c r="BH19" s="9"/>
      <c r="BI19" s="9"/>
      <c r="BJ19" s="4"/>
      <c r="BK19" s="4"/>
      <c r="BL19" s="4"/>
      <c r="BM19" s="4"/>
      <c r="BN19" s="4"/>
      <c r="BO19" s="4"/>
      <c r="BP19" s="4"/>
      <c r="BQ19" s="5"/>
      <c r="BR19" s="5"/>
      <c r="BS19" s="5"/>
      <c r="BT19" s="5"/>
      <c r="BU19" s="5"/>
      <c r="BV19" s="5"/>
      <c r="BW19" s="9"/>
      <c r="BX19" s="9"/>
      <c r="BY19" s="9"/>
      <c r="BZ19" s="9"/>
      <c r="CA19" s="9"/>
      <c r="CB19" s="5"/>
      <c r="CC19" s="4"/>
      <c r="CD19" s="4"/>
      <c r="CE19" s="4"/>
      <c r="CF19" s="4"/>
      <c r="CG19" s="4"/>
      <c r="CH19" s="4"/>
      <c r="CI19" s="4"/>
      <c r="CJ19" s="2"/>
      <c r="CK19" s="5"/>
      <c r="CL19" s="4"/>
      <c r="CM19" s="4"/>
      <c r="CN19" s="9"/>
      <c r="CO19" s="9"/>
      <c r="CP19" s="4"/>
      <c r="CQ19" s="4"/>
      <c r="CR19" s="4"/>
      <c r="CS19" s="9"/>
      <c r="CT19" s="9"/>
      <c r="CU19" s="9"/>
      <c r="CV19" s="9"/>
      <c r="CW19" s="5"/>
      <c r="CX19" s="9"/>
      <c r="CY19" s="10"/>
      <c r="CZ19" s="4"/>
      <c r="DA19" s="9"/>
      <c r="DB19" s="9"/>
      <c r="DC19" s="9"/>
    </row>
    <row r="20" spans="1:107" ht="16" x14ac:dyDescent="0.2">
      <c r="A20" s="15">
        <v>4</v>
      </c>
      <c r="B20" s="15">
        <v>2</v>
      </c>
      <c r="C20" s="15">
        <v>403</v>
      </c>
      <c r="D20" s="26" t="s">
        <v>79</v>
      </c>
      <c r="E20" s="21">
        <v>13.6</v>
      </c>
      <c r="F20" s="22">
        <v>74.989999999999995</v>
      </c>
      <c r="G20" s="21">
        <v>60.6</v>
      </c>
      <c r="H20" s="22">
        <f t="shared" si="7"/>
        <v>120.14949517241379</v>
      </c>
      <c r="I20" s="21">
        <v>10</v>
      </c>
      <c r="J20" s="21">
        <v>50</v>
      </c>
      <c r="K20" s="21">
        <v>10</v>
      </c>
      <c r="L20" s="21">
        <v>45</v>
      </c>
      <c r="M20" s="21">
        <v>44.6</v>
      </c>
      <c r="N20" s="21">
        <f t="shared" si="8"/>
        <v>4330.0970873786409</v>
      </c>
      <c r="O20" s="21">
        <v>35</v>
      </c>
      <c r="P20" s="21">
        <v>33.700000000000003</v>
      </c>
      <c r="Q20" s="21">
        <v>3</v>
      </c>
      <c r="R20" s="21">
        <v>33.5</v>
      </c>
      <c r="S20" s="21">
        <v>3</v>
      </c>
      <c r="T20" s="21">
        <v>6.5</v>
      </c>
      <c r="U20" s="21">
        <v>4</v>
      </c>
      <c r="V20" s="21">
        <v>4</v>
      </c>
      <c r="W20" s="21">
        <v>0</v>
      </c>
      <c r="X20" s="21">
        <v>0</v>
      </c>
      <c r="Y20" s="21">
        <v>6.5</v>
      </c>
      <c r="Z20" s="21">
        <v>5</v>
      </c>
      <c r="AA20" s="21">
        <v>4</v>
      </c>
      <c r="AB20" s="21"/>
      <c r="AC20" s="2"/>
      <c r="AD20" s="2"/>
      <c r="AE20" s="2"/>
      <c r="AF20" s="4"/>
      <c r="AG20" s="5"/>
      <c r="AH20" s="4"/>
      <c r="AI20" s="5"/>
      <c r="AJ20" s="4"/>
      <c r="AK20" s="4"/>
      <c r="AL20" s="4"/>
      <c r="AM20" s="4"/>
      <c r="AN20" s="4"/>
      <c r="AO20" s="4"/>
      <c r="AP20" s="2"/>
      <c r="AQ20" s="5"/>
      <c r="AR20" s="4"/>
      <c r="AS20" s="4"/>
      <c r="AT20" s="9"/>
      <c r="AU20" s="9"/>
      <c r="AV20" s="4"/>
      <c r="AW20" s="4"/>
      <c r="AX20" s="4"/>
      <c r="AY20" s="9"/>
      <c r="AZ20" s="9"/>
      <c r="BA20" s="9"/>
      <c r="BB20" s="9"/>
      <c r="BC20" s="5"/>
      <c r="BD20" s="9"/>
      <c r="BE20" s="10"/>
      <c r="BF20" s="4"/>
      <c r="BG20" s="9"/>
      <c r="BH20" s="9"/>
      <c r="BI20" s="9"/>
      <c r="BJ20" s="4"/>
      <c r="BK20" s="4"/>
      <c r="BL20" s="4"/>
      <c r="BM20" s="4"/>
      <c r="BN20" s="4"/>
      <c r="BO20" s="4"/>
      <c r="BP20" s="4"/>
      <c r="BQ20" s="5"/>
      <c r="BR20" s="5"/>
      <c r="BS20" s="5"/>
      <c r="BT20" s="5"/>
      <c r="BU20" s="5"/>
      <c r="BV20" s="5"/>
      <c r="BW20" s="9"/>
      <c r="BX20" s="9"/>
      <c r="BY20" s="9"/>
      <c r="BZ20" s="9"/>
      <c r="CA20" s="9"/>
      <c r="CB20" s="5"/>
      <c r="CC20" s="4"/>
      <c r="CD20" s="4"/>
      <c r="CE20" s="4"/>
      <c r="CF20" s="4"/>
      <c r="CG20" s="4"/>
      <c r="CH20" s="4"/>
      <c r="CI20" s="4"/>
      <c r="CJ20" s="2"/>
      <c r="CK20" s="5"/>
      <c r="CL20" s="4"/>
      <c r="CM20" s="4"/>
      <c r="CN20" s="9"/>
      <c r="CO20" s="9"/>
      <c r="CP20" s="4"/>
      <c r="CQ20" s="4"/>
      <c r="CR20" s="4"/>
      <c r="CS20" s="9"/>
      <c r="CT20" s="9"/>
      <c r="CU20" s="9"/>
      <c r="CV20" s="9"/>
      <c r="CW20" s="5"/>
      <c r="CX20" s="9"/>
      <c r="CY20" s="10"/>
      <c r="CZ20" s="4"/>
      <c r="DA20" s="9"/>
      <c r="DB20" s="9"/>
      <c r="DC20" s="9"/>
    </row>
    <row r="21" spans="1:107" ht="16" x14ac:dyDescent="0.2">
      <c r="A21" s="15"/>
      <c r="B21" s="15"/>
      <c r="C21" s="15"/>
      <c r="D21" s="15"/>
      <c r="E21" s="23">
        <f t="shared" ref="E21:L21" si="9">AVERAGE(E17:E20)</f>
        <v>13.500000000000002</v>
      </c>
      <c r="F21" s="24">
        <f t="shared" si="9"/>
        <v>74.877499999999998</v>
      </c>
      <c r="G21" s="23">
        <f t="shared" si="9"/>
        <v>60.725000000000001</v>
      </c>
      <c r="H21" s="24">
        <f t="shared" si="9"/>
        <v>120.10845716475094</v>
      </c>
      <c r="I21" s="23">
        <f t="shared" si="9"/>
        <v>10</v>
      </c>
      <c r="J21" s="23">
        <f t="shared" si="9"/>
        <v>50</v>
      </c>
      <c r="K21" s="23">
        <f t="shared" si="9"/>
        <v>10</v>
      </c>
      <c r="L21" s="23">
        <f t="shared" si="9"/>
        <v>45</v>
      </c>
      <c r="M21" s="23">
        <f t="shared" ref="M21" si="10">AVERAGE(M17:M20)</f>
        <v>43.725000000000001</v>
      </c>
      <c r="N21" s="23">
        <f>AVERAGE(N17:N20)</f>
        <v>4245.1456310679605</v>
      </c>
      <c r="O21" s="23">
        <f t="shared" ref="O21" si="11">AVERAGE(O17:O20)</f>
        <v>35</v>
      </c>
      <c r="P21" s="23">
        <f t="shared" ref="P21:R21" si="12">AVERAGE(P17:P20)</f>
        <v>33.450000000000003</v>
      </c>
      <c r="Q21" s="23">
        <f>AVERAGE(Q17:Q20)</f>
        <v>3</v>
      </c>
      <c r="R21" s="23">
        <f t="shared" si="12"/>
        <v>33.15</v>
      </c>
      <c r="S21" s="23">
        <f>AVERAGE(S17:S20)</f>
        <v>3</v>
      </c>
      <c r="T21" s="23">
        <f>AVERAGE(T17:T20)</f>
        <v>6.3500000000000005</v>
      </c>
      <c r="U21" s="23">
        <f>AVERAGE(U17:U20)</f>
        <v>3.5</v>
      </c>
      <c r="V21" s="23">
        <f t="shared" ref="V21:Z26" si="13">AVERAGE(V17:V20)</f>
        <v>3.75</v>
      </c>
      <c r="W21" s="23">
        <f>AVERAGE(W17:W20)</f>
        <v>0</v>
      </c>
      <c r="X21" s="23">
        <f>AVERAGE(X17:X20)</f>
        <v>0</v>
      </c>
      <c r="Y21" s="23">
        <f>AVERAGE(Y17:Y20)</f>
        <v>6.3500000000000005</v>
      </c>
      <c r="Z21" s="23">
        <f t="shared" si="13"/>
        <v>4.75</v>
      </c>
      <c r="AA21" s="23">
        <f t="shared" ref="AA21" si="14">AVERAGE(AA17:AA20)</f>
        <v>4.5</v>
      </c>
      <c r="AB21" s="21"/>
      <c r="AC21" s="2"/>
      <c r="AD21" s="2"/>
      <c r="AE21" s="2"/>
      <c r="AF21" s="4"/>
      <c r="AG21" s="5"/>
      <c r="AH21" s="4"/>
      <c r="AI21" s="5"/>
      <c r="AJ21" s="4"/>
      <c r="AK21" s="4"/>
      <c r="AL21" s="4"/>
      <c r="AM21" s="4"/>
      <c r="AN21" s="4"/>
      <c r="AO21" s="4"/>
      <c r="AP21" s="2"/>
      <c r="AQ21" s="5"/>
      <c r="AR21" s="4"/>
      <c r="AS21" s="4"/>
      <c r="AT21" s="9"/>
      <c r="AU21" s="9"/>
      <c r="AV21" s="4"/>
      <c r="AW21" s="4"/>
      <c r="AX21" s="4"/>
      <c r="AY21" s="9"/>
      <c r="AZ21" s="9"/>
      <c r="BA21" s="9"/>
      <c r="BB21" s="9"/>
      <c r="BC21" s="5"/>
      <c r="BD21" s="9"/>
      <c r="BE21" s="10"/>
      <c r="BF21" s="4"/>
      <c r="BG21" s="9"/>
      <c r="BH21" s="9"/>
      <c r="BI21" s="9"/>
      <c r="BJ21" s="4"/>
      <c r="BK21" s="4"/>
      <c r="BL21" s="4"/>
      <c r="BM21" s="4"/>
      <c r="BN21" s="4"/>
      <c r="BO21" s="4"/>
      <c r="BP21" s="4"/>
      <c r="BQ21" s="5"/>
      <c r="BR21" s="5"/>
      <c r="BS21" s="5"/>
      <c r="BT21" s="5"/>
      <c r="BU21" s="5"/>
      <c r="BV21" s="5"/>
      <c r="BW21" s="9"/>
      <c r="BX21" s="9"/>
      <c r="BY21" s="9"/>
      <c r="BZ21" s="9"/>
      <c r="CA21" s="9"/>
      <c r="CB21" s="5"/>
      <c r="CC21" s="4"/>
      <c r="CD21" s="4"/>
      <c r="CE21" s="4"/>
      <c r="CF21" s="4"/>
      <c r="CG21" s="4"/>
      <c r="CH21" s="4"/>
      <c r="CI21" s="4"/>
      <c r="CJ21" s="2"/>
      <c r="CK21" s="5"/>
      <c r="CL21" s="4"/>
      <c r="CM21" s="4"/>
      <c r="CN21" s="9"/>
      <c r="CO21" s="9"/>
      <c r="CP21" s="4"/>
      <c r="CQ21" s="4"/>
      <c r="CR21" s="4"/>
      <c r="CS21" s="9"/>
      <c r="CT21" s="9"/>
      <c r="CU21" s="9"/>
      <c r="CV21" s="9"/>
      <c r="CW21" s="5"/>
      <c r="CX21" s="9"/>
      <c r="CY21" s="10"/>
      <c r="CZ21" s="4"/>
      <c r="DA21" s="9"/>
      <c r="DB21" s="9"/>
      <c r="DC21" s="9"/>
    </row>
    <row r="22" spans="1:107" ht="16" x14ac:dyDescent="0.2">
      <c r="A22" s="15">
        <v>1</v>
      </c>
      <c r="B22" s="15">
        <v>3</v>
      </c>
      <c r="C22" s="15">
        <v>102</v>
      </c>
      <c r="D22" s="15" t="s">
        <v>77</v>
      </c>
      <c r="E22" s="21">
        <v>13.4</v>
      </c>
      <c r="F22" s="22">
        <v>70.89</v>
      </c>
      <c r="G22" s="21">
        <v>60.4</v>
      </c>
      <c r="H22" s="22">
        <f t="shared" ref="H22:H25" si="15">(43560/(10*45))*F22*((100-E22)/(100-13))/60</f>
        <v>113.84336459770114</v>
      </c>
      <c r="I22" s="21">
        <v>10</v>
      </c>
      <c r="J22" s="21">
        <v>50</v>
      </c>
      <c r="K22" s="21">
        <v>10</v>
      </c>
      <c r="L22" s="21">
        <v>45</v>
      </c>
      <c r="M22" s="21">
        <v>42.8</v>
      </c>
      <c r="N22" s="21">
        <f t="shared" ref="N22:N25" si="16">SUM(M22/0.0103)</f>
        <v>4155.3398058252424</v>
      </c>
      <c r="O22" s="21">
        <v>35</v>
      </c>
      <c r="P22" s="21">
        <v>33.1</v>
      </c>
      <c r="Q22" s="21">
        <v>3</v>
      </c>
      <c r="R22" s="21">
        <v>33</v>
      </c>
      <c r="S22" s="21">
        <v>4</v>
      </c>
      <c r="T22" s="21">
        <v>6.5</v>
      </c>
      <c r="U22" s="21">
        <v>3</v>
      </c>
      <c r="V22" s="21">
        <v>3</v>
      </c>
      <c r="W22" s="21">
        <v>0</v>
      </c>
      <c r="X22" s="21">
        <v>0</v>
      </c>
      <c r="Y22" s="21">
        <v>6.3</v>
      </c>
      <c r="Z22" s="21">
        <v>4</v>
      </c>
      <c r="AA22" s="21">
        <v>4</v>
      </c>
      <c r="AB22" s="21"/>
      <c r="AC22" s="2"/>
      <c r="AD22" s="2"/>
      <c r="AE22" s="2"/>
      <c r="AF22" s="4"/>
      <c r="AG22" s="5"/>
      <c r="AH22" s="4"/>
      <c r="AI22" s="5"/>
      <c r="AJ22" s="4"/>
      <c r="AK22" s="4"/>
      <c r="AL22" s="4"/>
      <c r="AM22" s="4"/>
      <c r="AN22" s="4"/>
      <c r="AO22" s="4"/>
      <c r="AP22" s="2"/>
      <c r="AQ22" s="5"/>
      <c r="AR22" s="4"/>
      <c r="AS22" s="4"/>
      <c r="AT22" s="9"/>
      <c r="AU22" s="9"/>
      <c r="AV22" s="4"/>
      <c r="AW22" s="4"/>
      <c r="AX22" s="4"/>
      <c r="AY22" s="9"/>
      <c r="AZ22" s="9"/>
      <c r="BA22" s="9"/>
      <c r="BB22" s="9"/>
      <c r="BC22" s="5"/>
      <c r="BD22" s="9"/>
      <c r="BE22" s="10"/>
      <c r="BF22" s="4"/>
      <c r="BG22" s="9"/>
      <c r="BH22" s="9"/>
      <c r="BI22" s="9"/>
      <c r="BJ22" s="4"/>
      <c r="BK22" s="4"/>
      <c r="BL22" s="4"/>
      <c r="BM22" s="4"/>
      <c r="BN22" s="4"/>
      <c r="BO22" s="4"/>
      <c r="BP22" s="4"/>
      <c r="BQ22" s="5"/>
      <c r="BR22" s="5"/>
      <c r="BS22" s="5"/>
      <c r="BT22" s="5"/>
      <c r="BU22" s="5"/>
      <c r="BV22" s="5"/>
      <c r="BW22" s="9"/>
      <c r="BX22" s="9"/>
      <c r="BY22" s="9"/>
      <c r="BZ22" s="9"/>
      <c r="CA22" s="9"/>
      <c r="CB22" s="5"/>
      <c r="CC22" s="4"/>
      <c r="CD22" s="4"/>
      <c r="CE22" s="4"/>
      <c r="CF22" s="4"/>
      <c r="CG22" s="4"/>
      <c r="CH22" s="4"/>
      <c r="CI22" s="4"/>
      <c r="CJ22" s="2"/>
      <c r="CK22" s="5"/>
      <c r="CL22" s="4"/>
      <c r="CM22" s="4"/>
      <c r="CN22" s="9"/>
      <c r="CO22" s="9"/>
      <c r="CP22" s="4"/>
      <c r="CQ22" s="4"/>
      <c r="CR22" s="4"/>
      <c r="CS22" s="9"/>
      <c r="CT22" s="9"/>
      <c r="CU22" s="9"/>
      <c r="CV22" s="9"/>
      <c r="CW22" s="5"/>
      <c r="CX22" s="9"/>
      <c r="CY22" s="10"/>
      <c r="CZ22" s="4"/>
      <c r="DA22" s="9"/>
      <c r="DB22" s="9"/>
      <c r="DC22" s="9"/>
    </row>
    <row r="23" spans="1:107" ht="16" x14ac:dyDescent="0.2">
      <c r="A23" s="15">
        <v>2</v>
      </c>
      <c r="B23" s="15">
        <v>3</v>
      </c>
      <c r="C23" s="15">
        <v>203</v>
      </c>
      <c r="D23" s="15" t="s">
        <v>85</v>
      </c>
      <c r="E23" s="21">
        <v>13.2</v>
      </c>
      <c r="F23" s="22">
        <v>72.11</v>
      </c>
      <c r="G23" s="21">
        <v>60.5</v>
      </c>
      <c r="H23" s="22">
        <f t="shared" si="15"/>
        <v>116.07002421455938</v>
      </c>
      <c r="I23" s="21">
        <v>10</v>
      </c>
      <c r="J23" s="21">
        <v>50</v>
      </c>
      <c r="K23" s="21">
        <v>10</v>
      </c>
      <c r="L23" s="21">
        <v>45</v>
      </c>
      <c r="M23" s="21">
        <v>40.299999999999997</v>
      </c>
      <c r="N23" s="21">
        <f t="shared" si="16"/>
        <v>3912.6213592233007</v>
      </c>
      <c r="O23" s="21">
        <v>35</v>
      </c>
      <c r="P23" s="21">
        <v>33.6</v>
      </c>
      <c r="Q23" s="21">
        <v>3</v>
      </c>
      <c r="R23" s="21">
        <v>33.200000000000003</v>
      </c>
      <c r="S23" s="21">
        <v>4</v>
      </c>
      <c r="T23" s="21">
        <v>6.4</v>
      </c>
      <c r="U23" s="21">
        <v>3</v>
      </c>
      <c r="V23" s="21">
        <v>3</v>
      </c>
      <c r="W23" s="21">
        <v>0</v>
      </c>
      <c r="X23" s="21">
        <v>0</v>
      </c>
      <c r="Y23" s="21">
        <v>6.2</v>
      </c>
      <c r="Z23" s="21">
        <v>4</v>
      </c>
      <c r="AA23" s="21">
        <v>5</v>
      </c>
      <c r="AB23" s="21"/>
      <c r="AC23" s="2"/>
      <c r="AD23" s="2"/>
      <c r="AE23" s="2"/>
      <c r="AF23" s="4"/>
      <c r="AG23" s="5"/>
      <c r="AH23" s="4"/>
      <c r="AI23" s="5"/>
      <c r="AJ23" s="4"/>
      <c r="AK23" s="4"/>
      <c r="AL23" s="4"/>
      <c r="AM23" s="4"/>
      <c r="AN23" s="4"/>
      <c r="AO23" s="4"/>
      <c r="AP23" s="2"/>
      <c r="AQ23" s="5"/>
      <c r="AR23" s="4"/>
      <c r="AS23" s="4"/>
      <c r="AT23" s="9"/>
      <c r="AU23" s="9"/>
      <c r="AV23" s="4"/>
      <c r="AW23" s="4"/>
      <c r="AX23" s="4"/>
      <c r="AY23" s="9"/>
      <c r="AZ23" s="9"/>
      <c r="BA23" s="9"/>
      <c r="BB23" s="9"/>
      <c r="BC23" s="5"/>
      <c r="BD23" s="9"/>
      <c r="BE23" s="10"/>
      <c r="BF23" s="4"/>
      <c r="BG23" s="9"/>
      <c r="BH23" s="9"/>
      <c r="BI23" s="9"/>
      <c r="BJ23" s="4"/>
      <c r="BK23" s="4"/>
      <c r="BL23" s="4"/>
      <c r="BM23" s="4"/>
      <c r="BN23" s="4"/>
      <c r="BO23" s="4"/>
      <c r="BP23" s="4"/>
      <c r="BQ23" s="5"/>
      <c r="BR23" s="5"/>
      <c r="BS23" s="5"/>
      <c r="BT23" s="5"/>
      <c r="BU23" s="5"/>
      <c r="BV23" s="5"/>
      <c r="BW23" s="9"/>
      <c r="BX23" s="9"/>
      <c r="BY23" s="9"/>
      <c r="BZ23" s="9"/>
      <c r="CA23" s="9"/>
      <c r="CB23" s="5"/>
      <c r="CC23" s="4"/>
      <c r="CD23" s="4"/>
      <c r="CE23" s="4"/>
      <c r="CF23" s="4"/>
      <c r="CG23" s="4"/>
      <c r="CH23" s="4"/>
      <c r="CI23" s="4"/>
      <c r="CJ23" s="2"/>
      <c r="CK23" s="5"/>
      <c r="CL23" s="4"/>
      <c r="CM23" s="4"/>
      <c r="CN23" s="9"/>
      <c r="CO23" s="9"/>
      <c r="CP23" s="4"/>
      <c r="CQ23" s="4"/>
      <c r="CR23" s="4"/>
      <c r="CS23" s="9"/>
      <c r="CT23" s="9"/>
      <c r="CU23" s="9"/>
      <c r="CV23" s="9"/>
      <c r="CW23" s="5"/>
      <c r="CX23" s="9"/>
      <c r="CY23" s="10"/>
      <c r="CZ23" s="4"/>
      <c r="DA23" s="9"/>
      <c r="DB23" s="9"/>
      <c r="DC23" s="9"/>
    </row>
    <row r="24" spans="1:107" ht="16" x14ac:dyDescent="0.2">
      <c r="A24" s="15">
        <v>3</v>
      </c>
      <c r="B24" s="15">
        <v>3</v>
      </c>
      <c r="C24" s="15">
        <v>301</v>
      </c>
      <c r="D24" s="26" t="s">
        <v>80</v>
      </c>
      <c r="E24" s="21">
        <v>13.8</v>
      </c>
      <c r="F24" s="22">
        <v>68.23</v>
      </c>
      <c r="G24" s="21">
        <v>60.6</v>
      </c>
      <c r="H24" s="22">
        <f t="shared" si="15"/>
        <v>109.06552429118774</v>
      </c>
      <c r="I24" s="21">
        <v>10</v>
      </c>
      <c r="J24" s="21">
        <v>50</v>
      </c>
      <c r="K24" s="21">
        <v>10</v>
      </c>
      <c r="L24" s="21">
        <v>45</v>
      </c>
      <c r="M24" s="21">
        <v>42.1</v>
      </c>
      <c r="N24" s="21">
        <f t="shared" si="16"/>
        <v>4087.3786407766993</v>
      </c>
      <c r="O24" s="21">
        <v>35</v>
      </c>
      <c r="P24" s="21">
        <v>33.5</v>
      </c>
      <c r="Q24" s="21">
        <v>3</v>
      </c>
      <c r="R24" s="21">
        <v>33.1</v>
      </c>
      <c r="S24" s="21">
        <v>4</v>
      </c>
      <c r="T24" s="21">
        <v>6.6</v>
      </c>
      <c r="U24" s="21">
        <v>4</v>
      </c>
      <c r="V24" s="21">
        <v>3</v>
      </c>
      <c r="W24" s="21">
        <v>0</v>
      </c>
      <c r="X24" s="21">
        <v>0</v>
      </c>
      <c r="Y24" s="21">
        <v>6.4</v>
      </c>
      <c r="Z24" s="21">
        <v>4</v>
      </c>
      <c r="AA24" s="21">
        <v>4</v>
      </c>
      <c r="AB24" s="21"/>
      <c r="AC24" s="2"/>
      <c r="AD24" s="2"/>
      <c r="AE24" s="2"/>
      <c r="AF24" s="4"/>
      <c r="AG24" s="5"/>
      <c r="AH24" s="4"/>
      <c r="AI24" s="5"/>
      <c r="AJ24" s="4"/>
      <c r="AK24" s="4"/>
      <c r="AL24" s="4"/>
      <c r="AM24" s="4"/>
      <c r="AN24" s="4"/>
      <c r="AO24" s="4"/>
      <c r="AP24" s="2"/>
      <c r="AQ24" s="5"/>
      <c r="AR24" s="4"/>
      <c r="AS24" s="4"/>
      <c r="AT24" s="9"/>
      <c r="AU24" s="9"/>
      <c r="AV24" s="4"/>
      <c r="AW24" s="4"/>
      <c r="AX24" s="4"/>
      <c r="AY24" s="9"/>
      <c r="AZ24" s="9"/>
      <c r="BA24" s="9"/>
      <c r="BB24" s="9"/>
      <c r="BC24" s="5"/>
      <c r="BD24" s="9"/>
      <c r="BE24" s="10"/>
      <c r="BF24" s="4"/>
      <c r="BG24" s="9"/>
      <c r="BH24" s="9"/>
      <c r="BI24" s="9"/>
      <c r="BJ24" s="4"/>
      <c r="BK24" s="4"/>
      <c r="BL24" s="4"/>
      <c r="BM24" s="4"/>
      <c r="BN24" s="4"/>
      <c r="BO24" s="4"/>
      <c r="BP24" s="4"/>
      <c r="BQ24" s="5"/>
      <c r="BR24" s="5"/>
      <c r="BS24" s="5"/>
      <c r="BT24" s="5"/>
      <c r="BU24" s="5"/>
      <c r="BV24" s="5"/>
      <c r="BW24" s="9"/>
      <c r="BX24" s="9"/>
      <c r="BY24" s="9"/>
      <c r="BZ24" s="9"/>
      <c r="CA24" s="9"/>
      <c r="CB24" s="5"/>
      <c r="CC24" s="4"/>
      <c r="CD24" s="4"/>
      <c r="CE24" s="4"/>
      <c r="CF24" s="4"/>
      <c r="CG24" s="4"/>
      <c r="CH24" s="4"/>
      <c r="CI24" s="4"/>
      <c r="CJ24" s="2"/>
      <c r="CK24" s="5"/>
      <c r="CL24" s="4"/>
      <c r="CM24" s="4"/>
      <c r="CN24" s="9"/>
      <c r="CO24" s="9"/>
      <c r="CP24" s="4"/>
      <c r="CQ24" s="4"/>
      <c r="CR24" s="4"/>
      <c r="CS24" s="9"/>
      <c r="CT24" s="9"/>
      <c r="CU24" s="9"/>
      <c r="CV24" s="9"/>
      <c r="CW24" s="5"/>
      <c r="CX24" s="9"/>
      <c r="CY24" s="10"/>
      <c r="CZ24" s="4"/>
      <c r="DA24" s="9"/>
      <c r="DB24" s="9"/>
      <c r="DC24" s="9"/>
    </row>
    <row r="25" spans="1:107" ht="16" x14ac:dyDescent="0.2">
      <c r="A25" s="15">
        <v>4</v>
      </c>
      <c r="B25" s="15">
        <v>3</v>
      </c>
      <c r="C25" s="15">
        <v>401</v>
      </c>
      <c r="D25" s="26"/>
      <c r="E25" s="21">
        <v>13.5</v>
      </c>
      <c r="F25" s="22">
        <v>70.260000000000005</v>
      </c>
      <c r="G25" s="21">
        <v>60.7</v>
      </c>
      <c r="H25" s="22">
        <f t="shared" si="15"/>
        <v>112.70134712643679</v>
      </c>
      <c r="I25" s="21">
        <v>10</v>
      </c>
      <c r="J25" s="21">
        <v>50</v>
      </c>
      <c r="K25" s="21">
        <v>10</v>
      </c>
      <c r="L25" s="21">
        <v>45</v>
      </c>
      <c r="M25" s="21">
        <v>41.6</v>
      </c>
      <c r="N25" s="21">
        <f t="shared" si="16"/>
        <v>4038.8349514563106</v>
      </c>
      <c r="O25" s="21">
        <v>35</v>
      </c>
      <c r="P25" s="21">
        <v>33.799999999999997</v>
      </c>
      <c r="Q25" s="21">
        <v>3</v>
      </c>
      <c r="R25" s="21">
        <v>33.4</v>
      </c>
      <c r="S25" s="21">
        <v>4</v>
      </c>
      <c r="T25" s="21">
        <v>6.4</v>
      </c>
      <c r="U25" s="21">
        <v>3</v>
      </c>
      <c r="V25" s="21">
        <v>4</v>
      </c>
      <c r="W25" s="21">
        <v>0</v>
      </c>
      <c r="X25" s="21">
        <v>0</v>
      </c>
      <c r="Y25" s="21">
        <v>6.3</v>
      </c>
      <c r="Z25" s="21">
        <v>4</v>
      </c>
      <c r="AA25" s="21">
        <v>5</v>
      </c>
      <c r="AB25" s="21"/>
      <c r="AC25" s="2"/>
      <c r="AD25" s="2"/>
      <c r="AE25" s="2"/>
      <c r="AF25" s="4"/>
      <c r="AG25" s="5"/>
      <c r="AH25" s="4"/>
      <c r="AI25" s="5"/>
      <c r="AJ25" s="4"/>
      <c r="AK25" s="4"/>
      <c r="AL25" s="4"/>
      <c r="AM25" s="4"/>
      <c r="AN25" s="4"/>
      <c r="AO25" s="4"/>
      <c r="AP25" s="2"/>
      <c r="AQ25" s="5"/>
      <c r="AR25" s="4"/>
      <c r="AS25" s="4"/>
      <c r="AT25" s="9"/>
      <c r="AU25" s="9"/>
      <c r="AV25" s="4"/>
      <c r="AW25" s="4"/>
      <c r="AX25" s="4"/>
      <c r="AY25" s="9"/>
      <c r="AZ25" s="9"/>
      <c r="BA25" s="9"/>
      <c r="BB25" s="9"/>
      <c r="BC25" s="5"/>
      <c r="BD25" s="9"/>
      <c r="BE25" s="10"/>
      <c r="BF25" s="4"/>
      <c r="BG25" s="9"/>
      <c r="BH25" s="9"/>
      <c r="BI25" s="9"/>
      <c r="BJ25" s="4"/>
      <c r="BK25" s="4"/>
      <c r="BL25" s="4"/>
      <c r="BM25" s="4"/>
      <c r="BN25" s="4"/>
      <c r="BO25" s="4"/>
      <c r="BP25" s="4"/>
      <c r="BQ25" s="5"/>
      <c r="BR25" s="5"/>
      <c r="BS25" s="5"/>
      <c r="BT25" s="5"/>
      <c r="BU25" s="5"/>
      <c r="BV25" s="5"/>
      <c r="BW25" s="9"/>
      <c r="BX25" s="9"/>
      <c r="BY25" s="9"/>
      <c r="BZ25" s="9"/>
      <c r="CA25" s="9"/>
      <c r="CB25" s="5"/>
      <c r="CC25" s="4"/>
      <c r="CD25" s="4"/>
      <c r="CE25" s="4"/>
      <c r="CF25" s="4"/>
      <c r="CG25" s="4"/>
      <c r="CH25" s="4"/>
      <c r="CI25" s="4"/>
      <c r="CJ25" s="2"/>
      <c r="CK25" s="5"/>
      <c r="CL25" s="4"/>
      <c r="CM25" s="4"/>
      <c r="CN25" s="9"/>
      <c r="CO25" s="9"/>
      <c r="CP25" s="4"/>
      <c r="CQ25" s="4"/>
      <c r="CR25" s="4"/>
      <c r="CS25" s="9"/>
      <c r="CT25" s="9"/>
      <c r="CU25" s="9"/>
      <c r="CV25" s="9"/>
      <c r="CW25" s="5"/>
      <c r="CX25" s="9"/>
      <c r="CY25" s="10"/>
      <c r="CZ25" s="4"/>
      <c r="DA25" s="9"/>
      <c r="DB25" s="9"/>
      <c r="DC25" s="9"/>
    </row>
    <row r="26" spans="1:107" ht="16" x14ac:dyDescent="0.2">
      <c r="A26" s="15"/>
      <c r="B26" s="15"/>
      <c r="C26" s="15"/>
      <c r="D26" s="15"/>
      <c r="E26" s="23">
        <f t="shared" ref="E26:L26" si="17">AVERAGE(E22:E25)</f>
        <v>13.475000000000001</v>
      </c>
      <c r="F26" s="24">
        <f t="shared" si="17"/>
        <v>70.372500000000002</v>
      </c>
      <c r="G26" s="23">
        <f t="shared" si="17"/>
        <v>60.55</v>
      </c>
      <c r="H26" s="24">
        <f t="shared" si="17"/>
        <v>112.92006505747125</v>
      </c>
      <c r="I26" s="23">
        <f t="shared" si="17"/>
        <v>10</v>
      </c>
      <c r="J26" s="23">
        <f t="shared" si="17"/>
        <v>50</v>
      </c>
      <c r="K26" s="23">
        <f t="shared" si="17"/>
        <v>10</v>
      </c>
      <c r="L26" s="23">
        <f t="shared" si="17"/>
        <v>45</v>
      </c>
      <c r="M26" s="23">
        <f t="shared" ref="M26" si="18">AVERAGE(M22:M25)</f>
        <v>41.699999999999996</v>
      </c>
      <c r="N26" s="23">
        <f>AVERAGE(N22:N25)</f>
        <v>4048.5436893203882</v>
      </c>
      <c r="O26" s="23">
        <f t="shared" ref="O26" si="19">AVERAGE(O22:O25)</f>
        <v>35</v>
      </c>
      <c r="P26" s="23">
        <f t="shared" ref="P26:R26" si="20">AVERAGE(P22:P25)</f>
        <v>33.5</v>
      </c>
      <c r="Q26" s="23">
        <f>AVERAGE(Q22:Q25)</f>
        <v>3</v>
      </c>
      <c r="R26" s="23">
        <f t="shared" si="20"/>
        <v>33.175000000000004</v>
      </c>
      <c r="S26" s="23">
        <f>AVERAGE(S22:S25)</f>
        <v>4</v>
      </c>
      <c r="T26" s="23">
        <f>AVERAGE(T22:T25)</f>
        <v>6.4749999999999996</v>
      </c>
      <c r="U26" s="23">
        <f>AVERAGE(U22:U25)</f>
        <v>3.25</v>
      </c>
      <c r="V26" s="23">
        <f t="shared" ref="V26" si="21">AVERAGE(V22:V25)</f>
        <v>3.25</v>
      </c>
      <c r="W26" s="23">
        <f>AVERAGE(W22:W25)</f>
        <v>0</v>
      </c>
      <c r="X26" s="23">
        <f>AVERAGE(X22:X25)</f>
        <v>0</v>
      </c>
      <c r="Y26" s="23">
        <f>AVERAGE(Y22:Y25)</f>
        <v>6.3</v>
      </c>
      <c r="Z26" s="23">
        <f t="shared" si="13"/>
        <v>4</v>
      </c>
      <c r="AA26" s="23">
        <f t="shared" ref="AA26" si="22">AVERAGE(AA22:AA25)</f>
        <v>4.5</v>
      </c>
      <c r="AB26" s="21"/>
      <c r="AC26" s="2"/>
      <c r="AD26" s="2"/>
      <c r="AE26" s="2"/>
      <c r="AF26" s="4"/>
      <c r="AG26" s="5"/>
      <c r="AH26" s="4"/>
      <c r="AI26" s="5"/>
      <c r="AJ26" s="4"/>
      <c r="AK26" s="4"/>
      <c r="AL26" s="4"/>
      <c r="AM26" s="4"/>
      <c r="AN26" s="4"/>
      <c r="AO26" s="4"/>
      <c r="AP26" s="2"/>
      <c r="AQ26" s="5"/>
      <c r="AR26" s="4"/>
      <c r="AS26" s="4"/>
      <c r="AT26" s="9"/>
      <c r="AU26" s="9"/>
      <c r="AV26" s="4"/>
      <c r="AW26" s="4"/>
      <c r="AX26" s="4"/>
      <c r="AY26" s="9"/>
      <c r="AZ26" s="9"/>
      <c r="BA26" s="9"/>
      <c r="BB26" s="9"/>
      <c r="BC26" s="5"/>
      <c r="BD26" s="9"/>
      <c r="BE26" s="10"/>
      <c r="BF26" s="4"/>
      <c r="BG26" s="9"/>
      <c r="BH26" s="9"/>
      <c r="BI26" s="9"/>
      <c r="BJ26" s="4"/>
      <c r="BK26" s="4"/>
      <c r="BL26" s="4"/>
      <c r="BM26" s="4"/>
      <c r="BN26" s="4"/>
      <c r="BO26" s="4"/>
      <c r="BP26" s="4"/>
      <c r="BQ26" s="5"/>
      <c r="BR26" s="5"/>
      <c r="BS26" s="5"/>
      <c r="BT26" s="5"/>
      <c r="BU26" s="5"/>
      <c r="BV26" s="5"/>
      <c r="BW26" s="9"/>
      <c r="BX26" s="9"/>
      <c r="BY26" s="9"/>
      <c r="BZ26" s="9"/>
      <c r="CA26" s="9"/>
      <c r="CB26" s="5"/>
      <c r="CC26" s="4"/>
      <c r="CD26" s="4"/>
      <c r="CE26" s="4"/>
      <c r="CF26" s="4"/>
      <c r="CG26" s="4"/>
      <c r="CH26" s="4"/>
      <c r="CI26" s="4"/>
      <c r="CJ26" s="2"/>
      <c r="CK26" s="5"/>
      <c r="CL26" s="4"/>
      <c r="CM26" s="4"/>
      <c r="CN26" s="9"/>
      <c r="CO26" s="9"/>
      <c r="CP26" s="4"/>
      <c r="CQ26" s="4"/>
      <c r="CR26" s="4"/>
      <c r="CS26" s="9"/>
      <c r="CT26" s="9"/>
      <c r="CU26" s="9"/>
      <c r="CV26" s="9"/>
      <c r="CW26" s="5"/>
      <c r="CX26" s="9"/>
      <c r="CY26" s="10"/>
      <c r="CZ26" s="4"/>
      <c r="DA26" s="9"/>
      <c r="DB26" s="9"/>
      <c r="DC26" s="9"/>
    </row>
    <row r="28" spans="1:107" ht="16" x14ac:dyDescent="0.2">
      <c r="A28" s="25" t="s">
        <v>56</v>
      </c>
    </row>
    <row r="29" spans="1:107" ht="16" x14ac:dyDescent="0.2">
      <c r="A29" s="25" t="s">
        <v>57</v>
      </c>
    </row>
    <row r="30" spans="1:107" ht="16" x14ac:dyDescent="0.2">
      <c r="A30" s="25" t="s">
        <v>58</v>
      </c>
    </row>
    <row r="31" spans="1:107" ht="16" x14ac:dyDescent="0.2">
      <c r="A31" s="25" t="s">
        <v>59</v>
      </c>
    </row>
    <row r="32" spans="1:107" ht="16" x14ac:dyDescent="0.2">
      <c r="A32" s="25" t="s">
        <v>60</v>
      </c>
    </row>
    <row r="33" spans="1:1" ht="16" x14ac:dyDescent="0.2">
      <c r="A33" s="25" t="s">
        <v>61</v>
      </c>
    </row>
    <row r="34" spans="1:1" ht="16" x14ac:dyDescent="0.2">
      <c r="A34" s="25" t="s">
        <v>62</v>
      </c>
    </row>
    <row r="35" spans="1:1" ht="16" x14ac:dyDescent="0.2">
      <c r="A35" s="25" t="s">
        <v>63</v>
      </c>
    </row>
    <row r="36" spans="1:1" ht="16" x14ac:dyDescent="0.2">
      <c r="A36" s="25" t="s">
        <v>64</v>
      </c>
    </row>
    <row r="37" spans="1:1" ht="16" x14ac:dyDescent="0.2">
      <c r="A37" s="25" t="s">
        <v>65</v>
      </c>
    </row>
  </sheetData>
  <sortState xmlns:xlrd2="http://schemas.microsoft.com/office/spreadsheetml/2017/richdata2" ref="AC13:DD26">
    <sortCondition ref="AE13:AE26"/>
    <sortCondition ref="AD13:AD26"/>
    <sortCondition ref="AC13:AC26"/>
  </sortState>
  <printOptions horizontalCentered="1" verticalCentered="1"/>
  <pageMargins left="0" right="0" top="0" bottom="0" header="0.3" footer="0.3"/>
  <pageSetup scale="70" orientation="landscape" copies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Jerry Odell</cp:lastModifiedBy>
  <cp:lastPrinted>2024-12-01T13:33:36Z</cp:lastPrinted>
  <dcterms:created xsi:type="dcterms:W3CDTF">2014-08-08T01:37:39Z</dcterms:created>
  <dcterms:modified xsi:type="dcterms:W3CDTF">2024-12-01T13:35:56Z</dcterms:modified>
</cp:coreProperties>
</file>